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 Pricing Guide" sheetId="1" state="visible" r:id="rId3"/>
    <sheet name="2024 vs 2025 Summary" sheetId="2" state="visible" r:id="rId4"/>
    <sheet name="2026 Revenue Projec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<sst xmlns="http://schemas.openxmlformats.org/spreadsheetml/2006/main" count="354" uniqueCount="55">
  <si>
    <t xml:space="preserve">2026 RECOMMENDED PRICING GUIDE — Edinburgh Airbnb Portfolio</t>
  </si>
  <si>
    <t xml:space="preserve">Weekday and weekend nightly rates (£) by unit and month. Based on 2024/2025 performance analysis.</t>
  </si>
  <si>
    <t xml:space="preserve">Room 6 (small studio, no kitchen)</t>
  </si>
  <si>
    <t xml:space="preserve">Month</t>
  </si>
  <si>
    <t xml:space="preserve">Season</t>
  </si>
  <si>
    <t xml:space="preserve">Weekday Rate</t>
  </si>
  <si>
    <t xml:space="preserve">Weekend Rate</t>
  </si>
  <si>
    <t xml:space="preserve">Weekend Premium</t>
  </si>
  <si>
    <t xml:space="preserve">Min Stay (nights)</t>
  </si>
  <si>
    <t xml:space="preserve">Weekly Discount</t>
  </si>
  <si>
    <t xml:space="preserve">Monthly Discount</t>
  </si>
  <si>
    <t xml:space="preserve">Jan</t>
  </si>
  <si>
    <t xml:space="preserve">Low</t>
  </si>
  <si>
    <t xml:space="preserve">10%</t>
  </si>
  <si>
    <t xml:space="preserve">20%</t>
  </si>
  <si>
    <t xml:space="preserve">Feb</t>
  </si>
  <si>
    <t xml:space="preserve">Mar</t>
  </si>
  <si>
    <t xml:space="preserve">Apr</t>
  </si>
  <si>
    <t xml:space="preserve">Shoulder</t>
  </si>
  <si>
    <t xml:space="preserve">15%</t>
  </si>
  <si>
    <t xml:space="preserve">May</t>
  </si>
  <si>
    <t xml:space="preserve">High</t>
  </si>
  <si>
    <t xml:space="preserve">5%</t>
  </si>
  <si>
    <t xml:space="preserve">Jun</t>
  </si>
  <si>
    <t xml:space="preserve">Jul</t>
  </si>
  <si>
    <t xml:space="preserve">Aug</t>
  </si>
  <si>
    <t xml:space="preserve">Peak</t>
  </si>
  <si>
    <t xml:space="preserve">Sep</t>
  </si>
  <si>
    <t xml:space="preserve">Oct</t>
  </si>
  <si>
    <t xml:space="preserve">Nov</t>
  </si>
  <si>
    <t xml:space="preserve">Dec</t>
  </si>
  <si>
    <t xml:space="preserve">Room 7</t>
  </si>
  <si>
    <t xml:space="preserve">Room 8</t>
  </si>
  <si>
    <t xml:space="preserve">Room 9</t>
  </si>
  <si>
    <t xml:space="preserve">2024 vs 2025: ADR &amp; OCCUPANCY BY UNIT BY MONTH</t>
  </si>
  <si>
    <t xml:space="preserve">2024 figures reconstructed from YoY percentages in Airbnb CSV data. Occupancy = nights booked / days in month.</t>
  </si>
  <si>
    <t xml:space="preserve">Room 6</t>
  </si>
  <si>
    <t xml:space="preserve">Metric</t>
  </si>
  <si>
    <t xml:space="preserve">Avg/Total</t>
  </si>
  <si>
    <t xml:space="preserve">ADR 2024</t>
  </si>
  <si>
    <t xml:space="preserve">ADR 2025</t>
  </si>
  <si>
    <t xml:space="preserve">ADR Change</t>
  </si>
  <si>
    <t xml:space="preserve">Occ% 2024</t>
  </si>
  <si>
    <t xml:space="preserve">Occ% 2025</t>
  </si>
  <si>
    <t xml:space="preserve">Occ Change</t>
  </si>
  <si>
    <t xml:space="preserve">2026 PROJECTED REVENUE AT RECOMMENDED RATES</t>
  </si>
  <si>
    <t xml:space="preserve">Based on recommended pricing with target occupancy rates. All figures in £.</t>
  </si>
  <si>
    <t xml:space="preserve">ASSUMPTIONS</t>
  </si>
  <si>
    <t xml:space="preserve">Target Occ%</t>
  </si>
  <si>
    <t xml:space="preserve">Days in Month</t>
  </si>
  <si>
    <t xml:space="preserve">Weekdays</t>
  </si>
  <si>
    <t xml:space="preserve">Weekend days</t>
  </si>
  <si>
    <t xml:space="preserve">Projected Revenue</t>
  </si>
  <si>
    <t xml:space="preserve">PORTFOLIO TOTAL</t>
  </si>
  <si>
    <t xml:space="preserve">Total Revenue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</si>
</sst>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"/>
    <numFmt numFmtId="166" formatCode="0.0%"/>
    <numFmt numFmtId="167" formatCode="\+0%;\-0%"/>
    <numFmt numFmtId="168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D3748"/>
      <name val="Arial"/>
      <family val="0"/>
      <charset val="1"/>
    </font>
    <font>
      <sz val="10"/>
      <color rgb="FF71809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2D374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2D3748"/>
        <bgColor rgb="FF333300"/>
      </patternFill>
    </fill>
    <fill>
      <patternFill patternType="solid">
        <fgColor rgb="FF4A5568"/>
        <bgColor rgb="FF2D3748"/>
      </patternFill>
    </fill>
    <fill>
      <patternFill patternType="solid">
        <fgColor rgb="FFE2E8F0"/>
        <bgColor rgb="FFE6F4EA"/>
      </patternFill>
    </fill>
    <fill>
      <patternFill patternType="solid">
        <fgColor rgb="FFFEFCBF"/>
        <bgColor rgb="FFFEF3C7"/>
      </patternFill>
    </fill>
    <fill>
      <patternFill patternType="solid">
        <fgColor rgb="FFFEEBC8"/>
        <bgColor rgb="FFFEF3C7"/>
      </patternFill>
    </fill>
    <fill>
      <patternFill patternType="solid">
        <fgColor rgb="FFFED7D7"/>
        <bgColor rgb="FFFEEBC8"/>
      </patternFill>
    </fill>
    <fill>
      <patternFill patternType="solid">
        <fgColor rgb="FFEBF5FF"/>
        <bgColor rgb="FFE6F4EA"/>
      </patternFill>
    </fill>
    <fill>
      <patternFill patternType="solid">
        <fgColor rgb="FFF7FAFC"/>
        <bgColor rgb="FFFFFFFF"/>
      </patternFill>
    </fill>
    <fill>
      <patternFill patternType="solid">
        <fgColor rgb="FFFEF3C7"/>
        <bgColor rgb="FFFEEBC8"/>
      </patternFill>
    </fill>
    <fill>
      <patternFill patternType="solid">
        <fgColor rgb="FFE6F4EA"/>
        <bgColor rgb="FFEBF5FF"/>
      </patternFill>
    </fill>
    <fill>
      <patternFill patternType="solid">
        <fgColor rgb="FF065F46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FEEBC8"/>
      <rgbColor rgb="FF718096"/>
      <rgbColor rgb="FF9999FF"/>
      <rgbColor rgb="FF993366"/>
      <rgbColor rgb="FFFEFCBF"/>
      <rgbColor rgb="FFE6F4EA"/>
      <rgbColor rgb="FF660066"/>
      <rgbColor rgb="FFFF5A5F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F"/>
      <rgbColor rgb="FFE2E8F0"/>
      <rgbColor rgb="FFFEF3C7"/>
      <rgbColor rgb="FFF7FAFC"/>
      <rgbColor rgb="FFFF99CC"/>
      <rgbColor rgb="FFCC99FF"/>
      <rgbColor rgb="FFFED7D7"/>
      <rgbColor rgb="FF3B82F6"/>
      <rgbColor rgb="FF33CCCC"/>
      <rgbColor rgb="FF99CC00"/>
      <rgbColor rgb="FFFFCC00"/>
      <rgbColor rgb="FFFF9900"/>
      <rgbColor rgb="FFFF6600"/>
      <rgbColor rgb="FF4A5568"/>
      <rgbColor rgb="FF969696"/>
      <rgbColor rgb="FF003366"/>
      <rgbColor rgb="FF10B981"/>
      <rgbColor rgb="FF003300"/>
      <rgbColor rgb="FF333300"/>
      <rgbColor rgb="FF993300"/>
      <rgbColor rgb="FF993366"/>
      <rgbColor rgb="FF333399"/>
      <rgbColor rgb="FF2D37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5A5F"/>
    <pageSetUpPr fitToPage="false"/>
  </sheetPr>
  <dimension ref="A1:P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4" min="3" style="0" width="16"/>
    <col collapsed="false" customWidth="true" hidden="false" outlineLevel="0" max="6" min="5" style="0" width="18"/>
    <col collapsed="false" customWidth="true" hidden="false" outlineLevel="0" max="7" min="7" style="0" width="16"/>
    <col collapsed="false" customWidth="true" hidden="false" outlineLevel="0" max="8" min="8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customFormat="false" ht="15" hidden="false" customHeight="false" outlineLevel="0" collapsed="false">
      <c r="A6" s="5" t="s">
        <v>11</v>
      </c>
      <c r="B6" s="6" t="s">
        <v>12</v>
      </c>
      <c r="C6" s="7" t="n">
        <v>75</v>
      </c>
      <c r="D6" s="7" t="n">
        <v>85</v>
      </c>
      <c r="E6" s="8" t="n">
        <f aca="false">(D6-C6)/C6</f>
        <v>0.133333333333333</v>
      </c>
      <c r="F6" s="9" t="n">
        <v>7</v>
      </c>
      <c r="G6" s="10" t="s">
        <v>13</v>
      </c>
      <c r="H6" s="10" t="s">
        <v>14</v>
      </c>
    </row>
    <row r="7" customFormat="false" ht="15" hidden="false" customHeight="false" outlineLevel="0" collapsed="false">
      <c r="A7" s="5" t="s">
        <v>15</v>
      </c>
      <c r="B7" s="6" t="s">
        <v>12</v>
      </c>
      <c r="C7" s="7" t="n">
        <v>75</v>
      </c>
      <c r="D7" s="7" t="n">
        <v>85</v>
      </c>
      <c r="E7" s="8" t="n">
        <f aca="false">(D7-C7)/C7</f>
        <v>0.133333333333333</v>
      </c>
      <c r="F7" s="9" t="n">
        <v>7</v>
      </c>
      <c r="G7" s="10" t="s">
        <v>13</v>
      </c>
      <c r="H7" s="10" t="s">
        <v>14</v>
      </c>
    </row>
    <row r="8" customFormat="false" ht="15" hidden="false" customHeight="false" outlineLevel="0" collapsed="false">
      <c r="A8" s="5" t="s">
        <v>16</v>
      </c>
      <c r="B8" s="6" t="s">
        <v>12</v>
      </c>
      <c r="C8" s="7" t="n">
        <v>75</v>
      </c>
      <c r="D8" s="7" t="n">
        <v>85</v>
      </c>
      <c r="E8" s="8" t="n">
        <f aca="false">(D8-C8)/C8</f>
        <v>0.133333333333333</v>
      </c>
      <c r="F8" s="9" t="n">
        <v>7</v>
      </c>
      <c r="G8" s="10" t="s">
        <v>13</v>
      </c>
      <c r="H8" s="10" t="s">
        <v>14</v>
      </c>
    </row>
    <row r="9" customFormat="false" ht="15" hidden="false" customHeight="false" outlineLevel="0" collapsed="false">
      <c r="A9" s="11" t="s">
        <v>17</v>
      </c>
      <c r="B9" s="12" t="s">
        <v>18</v>
      </c>
      <c r="C9" s="7" t="n">
        <v>90</v>
      </c>
      <c r="D9" s="7" t="n">
        <v>105</v>
      </c>
      <c r="E9" s="8" t="n">
        <f aca="false">(D9-C9)/C9</f>
        <v>0.166666666666667</v>
      </c>
      <c r="F9" s="9" t="n">
        <v>2</v>
      </c>
      <c r="G9" s="10" t="s">
        <v>13</v>
      </c>
      <c r="H9" s="10" t="s">
        <v>19</v>
      </c>
    </row>
    <row r="10" customFormat="false" ht="15" hidden="false" customHeight="false" outlineLevel="0" collapsed="false">
      <c r="A10" s="13" t="s">
        <v>20</v>
      </c>
      <c r="B10" s="14" t="s">
        <v>21</v>
      </c>
      <c r="C10" s="7" t="n">
        <v>105</v>
      </c>
      <c r="D10" s="7" t="n">
        <v>120</v>
      </c>
      <c r="E10" s="8" t="n">
        <f aca="false">(D10-C10)/C10</f>
        <v>0.142857142857143</v>
      </c>
      <c r="F10" s="9" t="n">
        <v>2</v>
      </c>
      <c r="G10" s="10" t="s">
        <v>22</v>
      </c>
      <c r="H10" s="10" t="s">
        <v>13</v>
      </c>
    </row>
    <row r="11" customFormat="false" ht="15" hidden="false" customHeight="false" outlineLevel="0" collapsed="false">
      <c r="A11" s="13" t="s">
        <v>23</v>
      </c>
      <c r="B11" s="14" t="s">
        <v>21</v>
      </c>
      <c r="C11" s="7" t="n">
        <v>105</v>
      </c>
      <c r="D11" s="7" t="n">
        <v>120</v>
      </c>
      <c r="E11" s="8" t="n">
        <f aca="false">(D11-C11)/C11</f>
        <v>0.142857142857143</v>
      </c>
      <c r="F11" s="9" t="n">
        <v>2</v>
      </c>
      <c r="G11" s="10" t="s">
        <v>22</v>
      </c>
      <c r="H11" s="10" t="s">
        <v>13</v>
      </c>
    </row>
    <row r="12" customFormat="false" ht="15" hidden="false" customHeight="false" outlineLevel="0" collapsed="false">
      <c r="A12" s="13" t="s">
        <v>24</v>
      </c>
      <c r="B12" s="14" t="s">
        <v>21</v>
      </c>
      <c r="C12" s="7" t="n">
        <v>105</v>
      </c>
      <c r="D12" s="7" t="n">
        <v>120</v>
      </c>
      <c r="E12" s="8" t="n">
        <f aca="false">(D12-C12)/C12</f>
        <v>0.142857142857143</v>
      </c>
      <c r="F12" s="9" t="n">
        <v>2</v>
      </c>
      <c r="G12" s="10" t="s">
        <v>22</v>
      </c>
      <c r="H12" s="10" t="s">
        <v>13</v>
      </c>
    </row>
    <row r="13" customFormat="false" ht="15" hidden="false" customHeight="false" outlineLevel="0" collapsed="false">
      <c r="A13" s="15" t="s">
        <v>25</v>
      </c>
      <c r="B13" s="16" t="s">
        <v>26</v>
      </c>
      <c r="C13" s="7" t="n">
        <v>130</v>
      </c>
      <c r="D13" s="7" t="n">
        <v>150</v>
      </c>
      <c r="E13" s="8" t="n">
        <f aca="false">(D13-C13)/C13</f>
        <v>0.153846153846154</v>
      </c>
      <c r="F13" s="9" t="n">
        <v>3</v>
      </c>
      <c r="G13" s="10" t="s">
        <v>22</v>
      </c>
      <c r="H13" s="10" t="s">
        <v>13</v>
      </c>
    </row>
    <row r="14" customFormat="false" ht="15" hidden="false" customHeight="false" outlineLevel="0" collapsed="false">
      <c r="A14" s="13" t="s">
        <v>27</v>
      </c>
      <c r="B14" s="14" t="s">
        <v>21</v>
      </c>
      <c r="C14" s="7" t="n">
        <v>105</v>
      </c>
      <c r="D14" s="7" t="n">
        <v>120</v>
      </c>
      <c r="E14" s="8" t="n">
        <f aca="false">(D14-C14)/C14</f>
        <v>0.142857142857143</v>
      </c>
      <c r="F14" s="9" t="n">
        <v>2</v>
      </c>
      <c r="G14" s="10" t="s">
        <v>22</v>
      </c>
      <c r="H14" s="10" t="s">
        <v>13</v>
      </c>
    </row>
    <row r="15" customFormat="false" ht="15" hidden="false" customHeight="false" outlineLevel="0" collapsed="false">
      <c r="A15" s="11" t="s">
        <v>28</v>
      </c>
      <c r="B15" s="12" t="s">
        <v>18</v>
      </c>
      <c r="C15" s="7" t="n">
        <v>90</v>
      </c>
      <c r="D15" s="7" t="n">
        <v>105</v>
      </c>
      <c r="E15" s="8" t="n">
        <f aca="false">(D15-C15)/C15</f>
        <v>0.166666666666667</v>
      </c>
      <c r="F15" s="9" t="n">
        <v>2</v>
      </c>
      <c r="G15" s="10" t="s">
        <v>13</v>
      </c>
      <c r="H15" s="10" t="s">
        <v>19</v>
      </c>
    </row>
    <row r="16" customFormat="false" ht="15" hidden="false" customHeight="false" outlineLevel="0" collapsed="false">
      <c r="A16" s="5" t="s">
        <v>29</v>
      </c>
      <c r="B16" s="6" t="s">
        <v>12</v>
      </c>
      <c r="C16" s="7" t="n">
        <v>75</v>
      </c>
      <c r="D16" s="7" t="n">
        <v>85</v>
      </c>
      <c r="E16" s="8" t="n">
        <f aca="false">(D16-C16)/C16</f>
        <v>0.133333333333333</v>
      </c>
      <c r="F16" s="9" t="n">
        <v>7</v>
      </c>
      <c r="G16" s="10" t="s">
        <v>13</v>
      </c>
      <c r="H16" s="10" t="s">
        <v>14</v>
      </c>
    </row>
    <row r="17" customFormat="false" ht="15" hidden="false" customHeight="false" outlineLevel="0" collapsed="false">
      <c r="A17" s="11" t="s">
        <v>30</v>
      </c>
      <c r="B17" s="12" t="s">
        <v>18</v>
      </c>
      <c r="C17" s="7" t="n">
        <v>85</v>
      </c>
      <c r="D17" s="7" t="n">
        <v>100</v>
      </c>
      <c r="E17" s="8" t="n">
        <f aca="false">(D17-C17)/C17</f>
        <v>0.176470588235294</v>
      </c>
      <c r="F17" s="9" t="n">
        <v>2</v>
      </c>
      <c r="G17" s="10" t="s">
        <v>13</v>
      </c>
      <c r="H17" s="10" t="s">
        <v>19</v>
      </c>
    </row>
    <row r="19" customFormat="false" ht="15" hidden="false" customHeight="false" outlineLevel="0" collapsed="false">
      <c r="A19" s="3" t="s">
        <v>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4" t="s">
        <v>3</v>
      </c>
      <c r="B20" s="4" t="s">
        <v>4</v>
      </c>
      <c r="C20" s="4" t="s">
        <v>5</v>
      </c>
      <c r="D20" s="4" t="s">
        <v>6</v>
      </c>
      <c r="E20" s="4" t="s">
        <v>7</v>
      </c>
      <c r="F20" s="4" t="s">
        <v>8</v>
      </c>
      <c r="G20" s="4" t="s">
        <v>9</v>
      </c>
      <c r="H20" s="4" t="s">
        <v>10</v>
      </c>
    </row>
    <row r="21" customFormat="false" ht="15" hidden="false" customHeight="false" outlineLevel="0" collapsed="false">
      <c r="A21" s="5" t="s">
        <v>11</v>
      </c>
      <c r="B21" s="6" t="s">
        <v>12</v>
      </c>
      <c r="C21" s="7" t="n">
        <v>100</v>
      </c>
      <c r="D21" s="7" t="n">
        <v>115</v>
      </c>
      <c r="E21" s="8" t="n">
        <f aca="false">(D21-C21)/C21</f>
        <v>0.15</v>
      </c>
      <c r="F21" s="9" t="n">
        <v>7</v>
      </c>
      <c r="G21" s="10" t="s">
        <v>13</v>
      </c>
      <c r="H21" s="10" t="s">
        <v>14</v>
      </c>
    </row>
    <row r="22" customFormat="false" ht="15" hidden="false" customHeight="false" outlineLevel="0" collapsed="false">
      <c r="A22" s="5" t="s">
        <v>15</v>
      </c>
      <c r="B22" s="6" t="s">
        <v>12</v>
      </c>
      <c r="C22" s="7" t="n">
        <v>100</v>
      </c>
      <c r="D22" s="7" t="n">
        <v>115</v>
      </c>
      <c r="E22" s="8" t="n">
        <f aca="false">(D22-C22)/C22</f>
        <v>0.15</v>
      </c>
      <c r="F22" s="9" t="n">
        <v>7</v>
      </c>
      <c r="G22" s="10" t="s">
        <v>13</v>
      </c>
      <c r="H22" s="10" t="s">
        <v>14</v>
      </c>
    </row>
    <row r="23" customFormat="false" ht="15" hidden="false" customHeight="false" outlineLevel="0" collapsed="false">
      <c r="A23" s="5" t="s">
        <v>16</v>
      </c>
      <c r="B23" s="6" t="s">
        <v>12</v>
      </c>
      <c r="C23" s="7" t="n">
        <v>100</v>
      </c>
      <c r="D23" s="7" t="n">
        <v>115</v>
      </c>
      <c r="E23" s="8" t="n">
        <f aca="false">(D23-C23)/C23</f>
        <v>0.15</v>
      </c>
      <c r="F23" s="9" t="n">
        <v>7</v>
      </c>
      <c r="G23" s="10" t="s">
        <v>13</v>
      </c>
      <c r="H23" s="10" t="s">
        <v>14</v>
      </c>
    </row>
    <row r="24" customFormat="false" ht="15" hidden="false" customHeight="false" outlineLevel="0" collapsed="false">
      <c r="A24" s="11" t="s">
        <v>17</v>
      </c>
      <c r="B24" s="12" t="s">
        <v>18</v>
      </c>
      <c r="C24" s="7" t="n">
        <v>120</v>
      </c>
      <c r="D24" s="7" t="n">
        <v>140</v>
      </c>
      <c r="E24" s="8" t="n">
        <f aca="false">(D24-C24)/C24</f>
        <v>0.166666666666667</v>
      </c>
      <c r="F24" s="9" t="n">
        <v>2</v>
      </c>
      <c r="G24" s="10" t="s">
        <v>13</v>
      </c>
      <c r="H24" s="10" t="s">
        <v>19</v>
      </c>
    </row>
    <row r="25" customFormat="false" ht="15" hidden="false" customHeight="false" outlineLevel="0" collapsed="false">
      <c r="A25" s="13" t="s">
        <v>20</v>
      </c>
      <c r="B25" s="14" t="s">
        <v>21</v>
      </c>
      <c r="C25" s="7" t="n">
        <v>150</v>
      </c>
      <c r="D25" s="7" t="n">
        <v>170</v>
      </c>
      <c r="E25" s="8" t="n">
        <f aca="false">(D25-C25)/C25</f>
        <v>0.133333333333333</v>
      </c>
      <c r="F25" s="9" t="n">
        <v>2</v>
      </c>
      <c r="G25" s="10" t="s">
        <v>22</v>
      </c>
      <c r="H25" s="10" t="s">
        <v>13</v>
      </c>
    </row>
    <row r="26" customFormat="false" ht="15" hidden="false" customHeight="false" outlineLevel="0" collapsed="false">
      <c r="A26" s="13" t="s">
        <v>23</v>
      </c>
      <c r="B26" s="14" t="s">
        <v>21</v>
      </c>
      <c r="C26" s="7" t="n">
        <v>165</v>
      </c>
      <c r="D26" s="7" t="n">
        <v>185</v>
      </c>
      <c r="E26" s="8" t="n">
        <f aca="false">(D26-C26)/C26</f>
        <v>0.121212121212121</v>
      </c>
      <c r="F26" s="9" t="n">
        <v>2</v>
      </c>
      <c r="G26" s="10" t="s">
        <v>22</v>
      </c>
      <c r="H26" s="10" t="s">
        <v>13</v>
      </c>
    </row>
    <row r="27" customFormat="false" ht="15" hidden="false" customHeight="false" outlineLevel="0" collapsed="false">
      <c r="A27" s="13" t="s">
        <v>24</v>
      </c>
      <c r="B27" s="14" t="s">
        <v>21</v>
      </c>
      <c r="C27" s="7" t="n">
        <v>165</v>
      </c>
      <c r="D27" s="7" t="n">
        <v>185</v>
      </c>
      <c r="E27" s="8" t="n">
        <f aca="false">(D27-C27)/C27</f>
        <v>0.121212121212121</v>
      </c>
      <c r="F27" s="9" t="n">
        <v>2</v>
      </c>
      <c r="G27" s="10" t="s">
        <v>22</v>
      </c>
      <c r="H27" s="10" t="s">
        <v>13</v>
      </c>
    </row>
    <row r="28" customFormat="false" ht="15" hidden="false" customHeight="false" outlineLevel="0" collapsed="false">
      <c r="A28" s="15" t="s">
        <v>25</v>
      </c>
      <c r="B28" s="16" t="s">
        <v>26</v>
      </c>
      <c r="C28" s="7" t="n">
        <v>195</v>
      </c>
      <c r="D28" s="7" t="n">
        <v>225</v>
      </c>
      <c r="E28" s="8" t="n">
        <f aca="false">(D28-C28)/C28</f>
        <v>0.153846153846154</v>
      </c>
      <c r="F28" s="9" t="n">
        <v>3</v>
      </c>
      <c r="G28" s="10" t="s">
        <v>22</v>
      </c>
      <c r="H28" s="10" t="s">
        <v>13</v>
      </c>
    </row>
    <row r="29" customFormat="false" ht="15" hidden="false" customHeight="false" outlineLevel="0" collapsed="false">
      <c r="A29" s="13" t="s">
        <v>27</v>
      </c>
      <c r="B29" s="14" t="s">
        <v>21</v>
      </c>
      <c r="C29" s="7" t="n">
        <v>150</v>
      </c>
      <c r="D29" s="7" t="n">
        <v>170</v>
      </c>
      <c r="E29" s="8" t="n">
        <f aca="false">(D29-C29)/C29</f>
        <v>0.133333333333333</v>
      </c>
      <c r="F29" s="9" t="n">
        <v>2</v>
      </c>
      <c r="G29" s="10" t="s">
        <v>22</v>
      </c>
      <c r="H29" s="10" t="s">
        <v>13</v>
      </c>
    </row>
    <row r="30" customFormat="false" ht="15" hidden="false" customHeight="false" outlineLevel="0" collapsed="false">
      <c r="A30" s="11" t="s">
        <v>28</v>
      </c>
      <c r="B30" s="12" t="s">
        <v>18</v>
      </c>
      <c r="C30" s="7" t="n">
        <v>120</v>
      </c>
      <c r="D30" s="7" t="n">
        <v>140</v>
      </c>
      <c r="E30" s="8" t="n">
        <f aca="false">(D30-C30)/C30</f>
        <v>0.166666666666667</v>
      </c>
      <c r="F30" s="9" t="n">
        <v>2</v>
      </c>
      <c r="G30" s="10" t="s">
        <v>13</v>
      </c>
      <c r="H30" s="10" t="s">
        <v>19</v>
      </c>
    </row>
    <row r="31" customFormat="false" ht="15" hidden="false" customHeight="false" outlineLevel="0" collapsed="false">
      <c r="A31" s="5" t="s">
        <v>29</v>
      </c>
      <c r="B31" s="6" t="s">
        <v>12</v>
      </c>
      <c r="C31" s="7" t="n">
        <v>100</v>
      </c>
      <c r="D31" s="7" t="n">
        <v>115</v>
      </c>
      <c r="E31" s="8" t="n">
        <f aca="false">(D31-C31)/C31</f>
        <v>0.15</v>
      </c>
      <c r="F31" s="9" t="n">
        <v>7</v>
      </c>
      <c r="G31" s="10" t="s">
        <v>13</v>
      </c>
      <c r="H31" s="10" t="s">
        <v>14</v>
      </c>
    </row>
    <row r="32" customFormat="false" ht="15" hidden="false" customHeight="false" outlineLevel="0" collapsed="false">
      <c r="A32" s="11" t="s">
        <v>30</v>
      </c>
      <c r="B32" s="12" t="s">
        <v>18</v>
      </c>
      <c r="C32" s="7" t="n">
        <v>125</v>
      </c>
      <c r="D32" s="7" t="n">
        <v>150</v>
      </c>
      <c r="E32" s="8" t="n">
        <f aca="false">(D32-C32)/C32</f>
        <v>0.2</v>
      </c>
      <c r="F32" s="9" t="n">
        <v>2</v>
      </c>
      <c r="G32" s="10" t="s">
        <v>13</v>
      </c>
      <c r="H32" s="10" t="s">
        <v>19</v>
      </c>
    </row>
    <row r="34" customFormat="false" ht="15" hidden="false" customHeight="false" outlineLevel="0" collapsed="false">
      <c r="A34" s="3" t="s"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customFormat="false" ht="15" hidden="false" customHeight="false" outlineLevel="0" collapsed="false">
      <c r="A35" s="4" t="s">
        <v>3</v>
      </c>
      <c r="B35" s="4" t="s">
        <v>4</v>
      </c>
      <c r="C35" s="4" t="s">
        <v>5</v>
      </c>
      <c r="D35" s="4" t="s">
        <v>6</v>
      </c>
      <c r="E35" s="4" t="s">
        <v>7</v>
      </c>
      <c r="F35" s="4" t="s">
        <v>8</v>
      </c>
      <c r="G35" s="4" t="s">
        <v>9</v>
      </c>
      <c r="H35" s="4" t="s">
        <v>10</v>
      </c>
    </row>
    <row r="36" customFormat="false" ht="15" hidden="false" customHeight="false" outlineLevel="0" collapsed="false">
      <c r="A36" s="5" t="s">
        <v>11</v>
      </c>
      <c r="B36" s="6" t="s">
        <v>12</v>
      </c>
      <c r="C36" s="7" t="n">
        <v>105</v>
      </c>
      <c r="D36" s="7" t="n">
        <v>120</v>
      </c>
      <c r="E36" s="8" t="n">
        <f aca="false">(D36-C36)/C36</f>
        <v>0.142857142857143</v>
      </c>
      <c r="F36" s="9" t="n">
        <v>7</v>
      </c>
      <c r="G36" s="10" t="s">
        <v>13</v>
      </c>
      <c r="H36" s="10" t="s">
        <v>14</v>
      </c>
    </row>
    <row r="37" customFormat="false" ht="15" hidden="false" customHeight="false" outlineLevel="0" collapsed="false">
      <c r="A37" s="5" t="s">
        <v>15</v>
      </c>
      <c r="B37" s="6" t="s">
        <v>12</v>
      </c>
      <c r="C37" s="7" t="n">
        <v>105</v>
      </c>
      <c r="D37" s="7" t="n">
        <v>120</v>
      </c>
      <c r="E37" s="8" t="n">
        <f aca="false">(D37-C37)/C37</f>
        <v>0.142857142857143</v>
      </c>
      <c r="F37" s="9" t="n">
        <v>7</v>
      </c>
      <c r="G37" s="10" t="s">
        <v>13</v>
      </c>
      <c r="H37" s="10" t="s">
        <v>14</v>
      </c>
    </row>
    <row r="38" customFormat="false" ht="15" hidden="false" customHeight="false" outlineLevel="0" collapsed="false">
      <c r="A38" s="5" t="s">
        <v>16</v>
      </c>
      <c r="B38" s="6" t="s">
        <v>12</v>
      </c>
      <c r="C38" s="7" t="n">
        <v>105</v>
      </c>
      <c r="D38" s="7" t="n">
        <v>120</v>
      </c>
      <c r="E38" s="8" t="n">
        <f aca="false">(D38-C38)/C38</f>
        <v>0.142857142857143</v>
      </c>
      <c r="F38" s="9" t="n">
        <v>7</v>
      </c>
      <c r="G38" s="10" t="s">
        <v>13</v>
      </c>
      <c r="H38" s="10" t="s">
        <v>14</v>
      </c>
    </row>
    <row r="39" customFormat="false" ht="15" hidden="false" customHeight="false" outlineLevel="0" collapsed="false">
      <c r="A39" s="11" t="s">
        <v>17</v>
      </c>
      <c r="B39" s="12" t="s">
        <v>18</v>
      </c>
      <c r="C39" s="7" t="n">
        <v>125</v>
      </c>
      <c r="D39" s="7" t="n">
        <v>140</v>
      </c>
      <c r="E39" s="8" t="n">
        <f aca="false">(D39-C39)/C39</f>
        <v>0.12</v>
      </c>
      <c r="F39" s="9" t="n">
        <v>2</v>
      </c>
      <c r="G39" s="10" t="s">
        <v>13</v>
      </c>
      <c r="H39" s="10" t="s">
        <v>19</v>
      </c>
    </row>
    <row r="40" customFormat="false" ht="15" hidden="false" customHeight="false" outlineLevel="0" collapsed="false">
      <c r="A40" s="13" t="s">
        <v>20</v>
      </c>
      <c r="B40" s="14" t="s">
        <v>21</v>
      </c>
      <c r="C40" s="7" t="n">
        <v>140</v>
      </c>
      <c r="D40" s="7" t="n">
        <v>160</v>
      </c>
      <c r="E40" s="8" t="n">
        <f aca="false">(D40-C40)/C40</f>
        <v>0.142857142857143</v>
      </c>
      <c r="F40" s="9" t="n">
        <v>2</v>
      </c>
      <c r="G40" s="10" t="s">
        <v>22</v>
      </c>
      <c r="H40" s="10" t="s">
        <v>13</v>
      </c>
    </row>
    <row r="41" customFormat="false" ht="15" hidden="false" customHeight="false" outlineLevel="0" collapsed="false">
      <c r="A41" s="13" t="s">
        <v>23</v>
      </c>
      <c r="B41" s="14" t="s">
        <v>21</v>
      </c>
      <c r="C41" s="7" t="n">
        <v>160</v>
      </c>
      <c r="D41" s="7" t="n">
        <v>180</v>
      </c>
      <c r="E41" s="8" t="n">
        <f aca="false">(D41-C41)/C41</f>
        <v>0.125</v>
      </c>
      <c r="F41" s="9" t="n">
        <v>2</v>
      </c>
      <c r="G41" s="10" t="s">
        <v>22</v>
      </c>
      <c r="H41" s="10" t="s">
        <v>13</v>
      </c>
    </row>
    <row r="42" customFormat="false" ht="15" hidden="false" customHeight="false" outlineLevel="0" collapsed="false">
      <c r="A42" s="13" t="s">
        <v>24</v>
      </c>
      <c r="B42" s="14" t="s">
        <v>21</v>
      </c>
      <c r="C42" s="7" t="n">
        <v>160</v>
      </c>
      <c r="D42" s="7" t="n">
        <v>180</v>
      </c>
      <c r="E42" s="8" t="n">
        <f aca="false">(D42-C42)/C42</f>
        <v>0.125</v>
      </c>
      <c r="F42" s="9" t="n">
        <v>2</v>
      </c>
      <c r="G42" s="10" t="s">
        <v>22</v>
      </c>
      <c r="H42" s="10" t="s">
        <v>13</v>
      </c>
    </row>
    <row r="43" customFormat="false" ht="15" hidden="false" customHeight="false" outlineLevel="0" collapsed="false">
      <c r="A43" s="15" t="s">
        <v>25</v>
      </c>
      <c r="B43" s="16" t="s">
        <v>26</v>
      </c>
      <c r="C43" s="7" t="n">
        <v>200</v>
      </c>
      <c r="D43" s="7" t="n">
        <v>230</v>
      </c>
      <c r="E43" s="8" t="n">
        <f aca="false">(D43-C43)/C43</f>
        <v>0.15</v>
      </c>
      <c r="F43" s="9" t="n">
        <v>3</v>
      </c>
      <c r="G43" s="10" t="s">
        <v>22</v>
      </c>
      <c r="H43" s="10" t="s">
        <v>13</v>
      </c>
    </row>
    <row r="44" customFormat="false" ht="15" hidden="false" customHeight="false" outlineLevel="0" collapsed="false">
      <c r="A44" s="13" t="s">
        <v>27</v>
      </c>
      <c r="B44" s="14" t="s">
        <v>21</v>
      </c>
      <c r="C44" s="7" t="n">
        <v>140</v>
      </c>
      <c r="D44" s="7" t="n">
        <v>160</v>
      </c>
      <c r="E44" s="8" t="n">
        <f aca="false">(D44-C44)/C44</f>
        <v>0.142857142857143</v>
      </c>
      <c r="F44" s="9" t="n">
        <v>2</v>
      </c>
      <c r="G44" s="10" t="s">
        <v>22</v>
      </c>
      <c r="H44" s="10" t="s">
        <v>13</v>
      </c>
    </row>
    <row r="45" customFormat="false" ht="15" hidden="false" customHeight="false" outlineLevel="0" collapsed="false">
      <c r="A45" s="11" t="s">
        <v>28</v>
      </c>
      <c r="B45" s="12" t="s">
        <v>18</v>
      </c>
      <c r="C45" s="7" t="n">
        <v>125</v>
      </c>
      <c r="D45" s="7" t="n">
        <v>140</v>
      </c>
      <c r="E45" s="8" t="n">
        <f aca="false">(D45-C45)/C45</f>
        <v>0.12</v>
      </c>
      <c r="F45" s="9" t="n">
        <v>2</v>
      </c>
      <c r="G45" s="10" t="s">
        <v>13</v>
      </c>
      <c r="H45" s="10" t="s">
        <v>19</v>
      </c>
    </row>
    <row r="46" customFormat="false" ht="15" hidden="false" customHeight="false" outlineLevel="0" collapsed="false">
      <c r="A46" s="5" t="s">
        <v>29</v>
      </c>
      <c r="B46" s="6" t="s">
        <v>12</v>
      </c>
      <c r="C46" s="7" t="n">
        <v>105</v>
      </c>
      <c r="D46" s="7" t="n">
        <v>120</v>
      </c>
      <c r="E46" s="8" t="n">
        <f aca="false">(D46-C46)/C46</f>
        <v>0.142857142857143</v>
      </c>
      <c r="F46" s="9" t="n">
        <v>7</v>
      </c>
      <c r="G46" s="10" t="s">
        <v>13</v>
      </c>
      <c r="H46" s="10" t="s">
        <v>14</v>
      </c>
    </row>
    <row r="47" customFormat="false" ht="15" hidden="false" customHeight="false" outlineLevel="0" collapsed="false">
      <c r="A47" s="11" t="s">
        <v>30</v>
      </c>
      <c r="B47" s="12" t="s">
        <v>18</v>
      </c>
      <c r="C47" s="7" t="n">
        <v>130</v>
      </c>
      <c r="D47" s="7" t="n">
        <v>150</v>
      </c>
      <c r="E47" s="8" t="n">
        <f aca="false">(D47-C47)/C47</f>
        <v>0.153846153846154</v>
      </c>
      <c r="F47" s="9" t="n">
        <v>2</v>
      </c>
      <c r="G47" s="10" t="s">
        <v>13</v>
      </c>
      <c r="H47" s="10" t="s">
        <v>19</v>
      </c>
    </row>
    <row r="49" customFormat="false" ht="15" hidden="false" customHeight="false" outlineLevel="0" collapsed="false">
      <c r="A49" s="3" t="s">
        <v>33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5" hidden="false" customHeight="false" outlineLevel="0" collapsed="false">
      <c r="A50" s="4" t="s">
        <v>3</v>
      </c>
      <c r="B50" s="4" t="s">
        <v>4</v>
      </c>
      <c r="C50" s="4" t="s">
        <v>5</v>
      </c>
      <c r="D50" s="4" t="s">
        <v>6</v>
      </c>
      <c r="E50" s="4" t="s">
        <v>7</v>
      </c>
      <c r="F50" s="4" t="s">
        <v>8</v>
      </c>
      <c r="G50" s="4" t="s">
        <v>9</v>
      </c>
      <c r="H50" s="4" t="s">
        <v>10</v>
      </c>
    </row>
    <row r="51" customFormat="false" ht="15" hidden="false" customHeight="false" outlineLevel="0" collapsed="false">
      <c r="A51" s="5" t="s">
        <v>11</v>
      </c>
      <c r="B51" s="6" t="s">
        <v>12</v>
      </c>
      <c r="C51" s="7" t="n">
        <v>100</v>
      </c>
      <c r="D51" s="7" t="n">
        <v>115</v>
      </c>
      <c r="E51" s="8" t="n">
        <f aca="false">(D51-C51)/C51</f>
        <v>0.15</v>
      </c>
      <c r="F51" s="9" t="n">
        <v>7</v>
      </c>
      <c r="G51" s="10" t="s">
        <v>13</v>
      </c>
      <c r="H51" s="10" t="s">
        <v>14</v>
      </c>
    </row>
    <row r="52" customFormat="false" ht="15" hidden="false" customHeight="false" outlineLevel="0" collapsed="false">
      <c r="A52" s="5" t="s">
        <v>15</v>
      </c>
      <c r="B52" s="6" t="s">
        <v>12</v>
      </c>
      <c r="C52" s="7" t="n">
        <v>100</v>
      </c>
      <c r="D52" s="7" t="n">
        <v>115</v>
      </c>
      <c r="E52" s="8" t="n">
        <f aca="false">(D52-C52)/C52</f>
        <v>0.15</v>
      </c>
      <c r="F52" s="9" t="n">
        <v>7</v>
      </c>
      <c r="G52" s="10" t="s">
        <v>13</v>
      </c>
      <c r="H52" s="10" t="s">
        <v>14</v>
      </c>
    </row>
    <row r="53" customFormat="false" ht="15" hidden="false" customHeight="false" outlineLevel="0" collapsed="false">
      <c r="A53" s="5" t="s">
        <v>16</v>
      </c>
      <c r="B53" s="6" t="s">
        <v>12</v>
      </c>
      <c r="C53" s="7" t="n">
        <v>100</v>
      </c>
      <c r="D53" s="7" t="n">
        <v>115</v>
      </c>
      <c r="E53" s="8" t="n">
        <f aca="false">(D53-C53)/C53</f>
        <v>0.15</v>
      </c>
      <c r="F53" s="9" t="n">
        <v>7</v>
      </c>
      <c r="G53" s="10" t="s">
        <v>13</v>
      </c>
      <c r="H53" s="10" t="s">
        <v>14</v>
      </c>
    </row>
    <row r="54" customFormat="false" ht="15" hidden="false" customHeight="false" outlineLevel="0" collapsed="false">
      <c r="A54" s="11" t="s">
        <v>17</v>
      </c>
      <c r="B54" s="12" t="s">
        <v>18</v>
      </c>
      <c r="C54" s="7" t="n">
        <v>115</v>
      </c>
      <c r="D54" s="7" t="n">
        <v>135</v>
      </c>
      <c r="E54" s="8" t="n">
        <f aca="false">(D54-C54)/C54</f>
        <v>0.173913043478261</v>
      </c>
      <c r="F54" s="9" t="n">
        <v>2</v>
      </c>
      <c r="G54" s="10" t="s">
        <v>13</v>
      </c>
      <c r="H54" s="10" t="s">
        <v>19</v>
      </c>
    </row>
    <row r="55" customFormat="false" ht="15" hidden="false" customHeight="false" outlineLevel="0" collapsed="false">
      <c r="A55" s="13" t="s">
        <v>20</v>
      </c>
      <c r="B55" s="14" t="s">
        <v>21</v>
      </c>
      <c r="C55" s="7" t="n">
        <v>140</v>
      </c>
      <c r="D55" s="7" t="n">
        <v>160</v>
      </c>
      <c r="E55" s="8" t="n">
        <f aca="false">(D55-C55)/C55</f>
        <v>0.142857142857143</v>
      </c>
      <c r="F55" s="9" t="n">
        <v>2</v>
      </c>
      <c r="G55" s="10" t="s">
        <v>22</v>
      </c>
      <c r="H55" s="10" t="s">
        <v>13</v>
      </c>
    </row>
    <row r="56" customFormat="false" ht="15" hidden="false" customHeight="false" outlineLevel="0" collapsed="false">
      <c r="A56" s="13" t="s">
        <v>23</v>
      </c>
      <c r="B56" s="14" t="s">
        <v>21</v>
      </c>
      <c r="C56" s="7" t="n">
        <v>155</v>
      </c>
      <c r="D56" s="7" t="n">
        <v>175</v>
      </c>
      <c r="E56" s="8" t="n">
        <f aca="false">(D56-C56)/C56</f>
        <v>0.129032258064516</v>
      </c>
      <c r="F56" s="9" t="n">
        <v>2</v>
      </c>
      <c r="G56" s="10" t="s">
        <v>22</v>
      </c>
      <c r="H56" s="10" t="s">
        <v>13</v>
      </c>
    </row>
    <row r="57" customFormat="false" ht="15" hidden="false" customHeight="false" outlineLevel="0" collapsed="false">
      <c r="A57" s="13" t="s">
        <v>24</v>
      </c>
      <c r="B57" s="14" t="s">
        <v>21</v>
      </c>
      <c r="C57" s="7" t="n">
        <v>155</v>
      </c>
      <c r="D57" s="7" t="n">
        <v>175</v>
      </c>
      <c r="E57" s="8" t="n">
        <f aca="false">(D57-C57)/C57</f>
        <v>0.129032258064516</v>
      </c>
      <c r="F57" s="9" t="n">
        <v>2</v>
      </c>
      <c r="G57" s="10" t="s">
        <v>22</v>
      </c>
      <c r="H57" s="10" t="s">
        <v>13</v>
      </c>
    </row>
    <row r="58" customFormat="false" ht="15" hidden="false" customHeight="false" outlineLevel="0" collapsed="false">
      <c r="A58" s="15" t="s">
        <v>25</v>
      </c>
      <c r="B58" s="16" t="s">
        <v>26</v>
      </c>
      <c r="C58" s="7" t="n">
        <v>190</v>
      </c>
      <c r="D58" s="7" t="n">
        <v>220</v>
      </c>
      <c r="E58" s="8" t="n">
        <f aca="false">(D58-C58)/C58</f>
        <v>0.157894736842105</v>
      </c>
      <c r="F58" s="9" t="n">
        <v>3</v>
      </c>
      <c r="G58" s="10" t="s">
        <v>22</v>
      </c>
      <c r="H58" s="10" t="s">
        <v>13</v>
      </c>
    </row>
    <row r="59" customFormat="false" ht="15" hidden="false" customHeight="false" outlineLevel="0" collapsed="false">
      <c r="A59" s="13" t="s">
        <v>27</v>
      </c>
      <c r="B59" s="14" t="s">
        <v>21</v>
      </c>
      <c r="C59" s="7" t="n">
        <v>140</v>
      </c>
      <c r="D59" s="7" t="n">
        <v>160</v>
      </c>
      <c r="E59" s="8" t="n">
        <f aca="false">(D59-C59)/C59</f>
        <v>0.142857142857143</v>
      </c>
      <c r="F59" s="9" t="n">
        <v>2</v>
      </c>
      <c r="G59" s="10" t="s">
        <v>22</v>
      </c>
      <c r="H59" s="10" t="s">
        <v>13</v>
      </c>
    </row>
    <row r="60" customFormat="false" ht="15" hidden="false" customHeight="false" outlineLevel="0" collapsed="false">
      <c r="A60" s="11" t="s">
        <v>28</v>
      </c>
      <c r="B60" s="12" t="s">
        <v>18</v>
      </c>
      <c r="C60" s="7" t="n">
        <v>115</v>
      </c>
      <c r="D60" s="7" t="n">
        <v>135</v>
      </c>
      <c r="E60" s="8" t="n">
        <f aca="false">(D60-C60)/C60</f>
        <v>0.173913043478261</v>
      </c>
      <c r="F60" s="9" t="n">
        <v>2</v>
      </c>
      <c r="G60" s="10" t="s">
        <v>13</v>
      </c>
      <c r="H60" s="10" t="s">
        <v>19</v>
      </c>
    </row>
    <row r="61" customFormat="false" ht="15" hidden="false" customHeight="false" outlineLevel="0" collapsed="false">
      <c r="A61" s="5" t="s">
        <v>29</v>
      </c>
      <c r="B61" s="6" t="s">
        <v>12</v>
      </c>
      <c r="C61" s="7" t="n">
        <v>100</v>
      </c>
      <c r="D61" s="7" t="n">
        <v>115</v>
      </c>
      <c r="E61" s="8" t="n">
        <f aca="false">(D61-C61)/C61</f>
        <v>0.15</v>
      </c>
      <c r="F61" s="9" t="n">
        <v>7</v>
      </c>
      <c r="G61" s="10" t="s">
        <v>13</v>
      </c>
      <c r="H61" s="10" t="s">
        <v>14</v>
      </c>
    </row>
    <row r="62" customFormat="false" ht="15" hidden="false" customHeight="false" outlineLevel="0" collapsed="false">
      <c r="A62" s="11" t="s">
        <v>30</v>
      </c>
      <c r="B62" s="12" t="s">
        <v>18</v>
      </c>
      <c r="C62" s="7" t="n">
        <v>125</v>
      </c>
      <c r="D62" s="7" t="n">
        <v>145</v>
      </c>
      <c r="E62" s="8" t="n">
        <f aca="false">(D62-C62)/C62</f>
        <v>0.16</v>
      </c>
      <c r="F62" s="9" t="n">
        <v>2</v>
      </c>
      <c r="G62" s="10" t="s">
        <v>13</v>
      </c>
      <c r="H62" s="10" t="s">
        <v>19</v>
      </c>
    </row>
  </sheetData>
  <mergeCells count="6">
    <mergeCell ref="A1:P1"/>
    <mergeCell ref="A2:P2"/>
    <mergeCell ref="A4:O4"/>
    <mergeCell ref="A19:O19"/>
    <mergeCell ref="A34:O34"/>
    <mergeCell ref="A49:O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14" min="2" style="0" width="10"/>
  </cols>
  <sheetData>
    <row r="1" customFormat="false" ht="17.35" hidden="false" customHeight="false" outlineLevel="0" collapsed="false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5" hidden="false" customHeight="fals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18" t="s">
        <v>37</v>
      </c>
      <c r="B5" s="19" t="s">
        <v>11</v>
      </c>
      <c r="C5" s="19" t="s">
        <v>15</v>
      </c>
      <c r="D5" s="19" t="s">
        <v>16</v>
      </c>
      <c r="E5" s="19" t="s">
        <v>17</v>
      </c>
      <c r="F5" s="19" t="s">
        <v>20</v>
      </c>
      <c r="G5" s="19" t="s">
        <v>23</v>
      </c>
      <c r="H5" s="19" t="s">
        <v>24</v>
      </c>
      <c r="I5" s="19" t="s">
        <v>25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38</v>
      </c>
    </row>
    <row r="6" customFormat="false" ht="15" hidden="false" customHeight="false" outlineLevel="0" collapsed="false">
      <c r="A6" s="20" t="s">
        <v>39</v>
      </c>
      <c r="B6" s="21"/>
      <c r="C6" s="21"/>
      <c r="D6" s="21" t="n">
        <v>129</v>
      </c>
      <c r="E6" s="21" t="n">
        <v>136</v>
      </c>
      <c r="F6" s="21" t="n">
        <v>133</v>
      </c>
      <c r="G6" s="21" t="n">
        <v>137</v>
      </c>
      <c r="H6" s="21" t="n">
        <v>152</v>
      </c>
      <c r="I6" s="21" t="n">
        <v>153</v>
      </c>
      <c r="J6" s="21" t="n">
        <v>129</v>
      </c>
      <c r="K6" s="21" t="n">
        <v>141</v>
      </c>
      <c r="L6" s="21" t="n">
        <v>128</v>
      </c>
      <c r="M6" s="21" t="n">
        <v>135</v>
      </c>
      <c r="N6" s="22" t="n">
        <f aca="false">AVERAGE(B6:M6)</f>
        <v>137.3</v>
      </c>
    </row>
    <row r="7" customFormat="false" ht="15" hidden="false" customHeight="false" outlineLevel="0" collapsed="false">
      <c r="A7" s="23" t="s">
        <v>40</v>
      </c>
      <c r="B7" s="24"/>
      <c r="C7" s="24" t="n">
        <v>60</v>
      </c>
      <c r="D7" s="24" t="n">
        <v>50</v>
      </c>
      <c r="E7" s="24" t="n">
        <v>96</v>
      </c>
      <c r="F7" s="24" t="n">
        <v>104</v>
      </c>
      <c r="G7" s="24" t="n">
        <v>104</v>
      </c>
      <c r="H7" s="24" t="n">
        <v>89</v>
      </c>
      <c r="I7" s="24" t="n">
        <v>110</v>
      </c>
      <c r="J7" s="24" t="n">
        <v>98</v>
      </c>
      <c r="K7" s="24" t="n">
        <v>99</v>
      </c>
      <c r="L7" s="24" t="n">
        <v>93</v>
      </c>
      <c r="M7" s="24" t="n">
        <v>92</v>
      </c>
      <c r="N7" s="25" t="n">
        <f aca="false">AVERAGE(B7:M7)</f>
        <v>90.4545454545455</v>
      </c>
    </row>
    <row r="8" customFormat="false" ht="15" hidden="false" customHeight="false" outlineLevel="0" collapsed="false">
      <c r="A8" s="26" t="s">
        <v>41</v>
      </c>
      <c r="B8" s="27" t="str">
        <f aca="false">IF(AND(B6&lt;&gt;"",B7&lt;&gt;""),(B7-B6)/B6,"")</f>
        <v/>
      </c>
      <c r="C8" s="27" t="str">
        <f aca="false">IF(AND(C6&lt;&gt;"",C7&lt;&gt;""),(C7-C6)/C6,"")</f>
        <v/>
      </c>
      <c r="D8" s="27" t="n">
        <f aca="false">IF(AND(D6&lt;&gt;"",D7&lt;&gt;""),(D7-D6)/D6,"")</f>
        <v>-0.612403100775194</v>
      </c>
      <c r="E8" s="27" t="n">
        <f aca="false">IF(AND(E6&lt;&gt;"",E7&lt;&gt;""),(E7-E6)/E6,"")</f>
        <v>-0.294117647058824</v>
      </c>
      <c r="F8" s="27" t="n">
        <f aca="false">IF(AND(F6&lt;&gt;"",F7&lt;&gt;""),(F7-F6)/F6,"")</f>
        <v>-0.218045112781955</v>
      </c>
      <c r="G8" s="27" t="n">
        <f aca="false">IF(AND(G6&lt;&gt;"",G7&lt;&gt;""),(G7-G6)/G6,"")</f>
        <v>-0.240875912408759</v>
      </c>
      <c r="H8" s="27" t="n">
        <f aca="false">IF(AND(H6&lt;&gt;"",H7&lt;&gt;""),(H7-H6)/H6,"")</f>
        <v>-0.414473684210526</v>
      </c>
      <c r="I8" s="27" t="n">
        <f aca="false">IF(AND(I6&lt;&gt;"",I7&lt;&gt;""),(I7-I6)/I6,"")</f>
        <v>-0.281045751633987</v>
      </c>
      <c r="J8" s="27" t="n">
        <f aca="false">IF(AND(J6&lt;&gt;"",J7&lt;&gt;""),(J7-J6)/J6,"")</f>
        <v>-0.24031007751938</v>
      </c>
      <c r="K8" s="27" t="n">
        <f aca="false">IF(AND(K6&lt;&gt;"",K7&lt;&gt;""),(K7-K6)/K6,"")</f>
        <v>-0.297872340425532</v>
      </c>
      <c r="L8" s="27" t="n">
        <f aca="false">IF(AND(L6&lt;&gt;"",L7&lt;&gt;""),(L7-L6)/L6,"")</f>
        <v>-0.2734375</v>
      </c>
      <c r="M8" s="27" t="n">
        <f aca="false">IF(AND(M6&lt;&gt;"",M7&lt;&gt;""),(M7-M6)/M6,"")</f>
        <v>-0.318518518518519</v>
      </c>
      <c r="N8" s="28" t="n">
        <f aca="false">AVERAGE(B8:M8)</f>
        <v>-0.319109964533267</v>
      </c>
    </row>
    <row r="10" customFormat="false" ht="15" hidden="false" customHeight="false" outlineLevel="0" collapsed="false">
      <c r="A10" s="20" t="s">
        <v>42</v>
      </c>
      <c r="B10" s="29"/>
      <c r="C10" s="29"/>
      <c r="D10" s="29" t="n">
        <v>0.19</v>
      </c>
      <c r="E10" s="29" t="n">
        <v>0.47</v>
      </c>
      <c r="F10" s="29" t="n">
        <v>0.87</v>
      </c>
      <c r="G10" s="29" t="n">
        <v>0.93</v>
      </c>
      <c r="H10" s="29" t="n">
        <v>0.77</v>
      </c>
      <c r="I10" s="29" t="n">
        <v>0.94</v>
      </c>
      <c r="J10" s="29" t="n">
        <v>0.87</v>
      </c>
      <c r="K10" s="29" t="n">
        <v>0.48</v>
      </c>
      <c r="L10" s="29" t="n">
        <v>0.23</v>
      </c>
      <c r="M10" s="29" t="n">
        <v>0.42</v>
      </c>
      <c r="N10" s="30" t="n">
        <f aca="false">AVERAGE(B10:M10)</f>
        <v>0.617</v>
      </c>
    </row>
    <row r="11" customFormat="false" ht="15" hidden="false" customHeight="false" outlineLevel="0" collapsed="false">
      <c r="A11" s="23" t="s">
        <v>43</v>
      </c>
      <c r="B11" s="31"/>
      <c r="C11" s="31" t="n">
        <v>0.32</v>
      </c>
      <c r="D11" s="31" t="n">
        <v>0.87</v>
      </c>
      <c r="E11" s="31" t="n">
        <v>0.47</v>
      </c>
      <c r="F11" s="31" t="n">
        <v>0.61</v>
      </c>
      <c r="G11" s="31" t="n">
        <v>0.73</v>
      </c>
      <c r="H11" s="31" t="n">
        <v>0.81</v>
      </c>
      <c r="I11" s="31" t="n">
        <v>0.87</v>
      </c>
      <c r="J11" s="31" t="n">
        <v>0.77</v>
      </c>
      <c r="K11" s="31" t="n">
        <v>0.48</v>
      </c>
      <c r="L11" s="31" t="n">
        <v>0.4</v>
      </c>
      <c r="M11" s="31" t="n">
        <v>0.45</v>
      </c>
      <c r="N11" s="32" t="n">
        <f aca="false">AVERAGE(B11:M11)</f>
        <v>0.616363636363636</v>
      </c>
    </row>
    <row r="12" customFormat="false" ht="15" hidden="false" customHeight="false" outlineLevel="0" collapsed="false">
      <c r="A12" s="26" t="s">
        <v>44</v>
      </c>
      <c r="B12" s="27" t="str">
        <f aca="false">IF(AND(B10&lt;&gt;"",B11&lt;&gt;""),B11-B10,"")</f>
        <v/>
      </c>
      <c r="C12" s="27" t="str">
        <f aca="false">IF(AND(C10&lt;&gt;"",C11&lt;&gt;""),C11-C10,"")</f>
        <v/>
      </c>
      <c r="D12" s="27" t="n">
        <f aca="false">IF(AND(D10&lt;&gt;"",D11&lt;&gt;""),D11-D10,"")</f>
        <v>0.68</v>
      </c>
      <c r="E12" s="27" t="n">
        <f aca="false">IF(AND(E10&lt;&gt;"",E11&lt;&gt;""),E11-E10,"")</f>
        <v>0</v>
      </c>
      <c r="F12" s="27" t="n">
        <f aca="false">IF(AND(F10&lt;&gt;"",F11&lt;&gt;""),F11-F10,"")</f>
        <v>-0.26</v>
      </c>
      <c r="G12" s="27" t="n">
        <f aca="false">IF(AND(G10&lt;&gt;"",G11&lt;&gt;""),G11-G10,"")</f>
        <v>-0.2</v>
      </c>
      <c r="H12" s="27" t="n">
        <f aca="false">IF(AND(H10&lt;&gt;"",H11&lt;&gt;""),H11-H10,"")</f>
        <v>0.04</v>
      </c>
      <c r="I12" s="27" t="n">
        <f aca="false">IF(AND(I10&lt;&gt;"",I11&lt;&gt;""),I11-I10,"")</f>
        <v>-0.07</v>
      </c>
      <c r="J12" s="27" t="n">
        <f aca="false">IF(AND(J10&lt;&gt;"",J11&lt;&gt;""),J11-J10,"")</f>
        <v>-0.1</v>
      </c>
      <c r="K12" s="27" t="n">
        <f aca="false">IF(AND(K10&lt;&gt;"",K11&lt;&gt;""),K11-K10,"")</f>
        <v>0</v>
      </c>
      <c r="L12" s="27" t="n">
        <f aca="false">IF(AND(L10&lt;&gt;"",L11&lt;&gt;""),L11-L10,"")</f>
        <v>0.17</v>
      </c>
      <c r="M12" s="27" t="n">
        <f aca="false">IF(AND(M10&lt;&gt;"",M11&lt;&gt;""),M11-M10,"")</f>
        <v>0.03</v>
      </c>
      <c r="N12" s="28" t="n">
        <f aca="false">AVERAGE(B12:M12)</f>
        <v>0.029</v>
      </c>
    </row>
    <row r="14" customFormat="false" ht="15" hidden="false" customHeight="false" outlineLevel="0" collapsed="false">
      <c r="A14" s="3" t="s">
        <v>31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customFormat="false" ht="15" hidden="false" customHeight="false" outlineLevel="0" collapsed="false">
      <c r="A15" s="18" t="s">
        <v>37</v>
      </c>
      <c r="B15" s="19" t="s">
        <v>11</v>
      </c>
      <c r="C15" s="19" t="s">
        <v>15</v>
      </c>
      <c r="D15" s="19" t="s">
        <v>16</v>
      </c>
      <c r="E15" s="19" t="s">
        <v>17</v>
      </c>
      <c r="F15" s="19" t="s">
        <v>20</v>
      </c>
      <c r="G15" s="19" t="s">
        <v>23</v>
      </c>
      <c r="H15" s="19" t="s">
        <v>24</v>
      </c>
      <c r="I15" s="19" t="s">
        <v>25</v>
      </c>
      <c r="J15" s="19" t="s">
        <v>27</v>
      </c>
      <c r="K15" s="19" t="s">
        <v>28</v>
      </c>
      <c r="L15" s="19" t="s">
        <v>29</v>
      </c>
      <c r="M15" s="19" t="s">
        <v>30</v>
      </c>
      <c r="N15" s="19" t="s">
        <v>38</v>
      </c>
    </row>
    <row r="16" customFormat="false" ht="15" hidden="false" customHeight="false" outlineLevel="0" collapsed="false">
      <c r="A16" s="20" t="s">
        <v>39</v>
      </c>
      <c r="B16" s="21"/>
      <c r="C16" s="21" t="n">
        <v>134</v>
      </c>
      <c r="D16" s="21" t="n">
        <v>154</v>
      </c>
      <c r="E16" s="21" t="n">
        <v>155</v>
      </c>
      <c r="F16" s="21" t="n">
        <v>166</v>
      </c>
      <c r="G16" s="21" t="n">
        <v>214</v>
      </c>
      <c r="H16" s="21" t="n">
        <v>222</v>
      </c>
      <c r="I16" s="21" t="n">
        <v>213</v>
      </c>
      <c r="J16" s="21" t="n">
        <v>178</v>
      </c>
      <c r="K16" s="21" t="n">
        <v>178</v>
      </c>
      <c r="L16" s="21" t="n">
        <v>163</v>
      </c>
      <c r="M16" s="21" t="n">
        <v>161</v>
      </c>
      <c r="N16" s="22" t="n">
        <f aca="false">AVERAGE(B16:M16)</f>
        <v>176.181818181818</v>
      </c>
    </row>
    <row r="17" customFormat="false" ht="15" hidden="false" customHeight="false" outlineLevel="0" collapsed="false">
      <c r="A17" s="23" t="s">
        <v>40</v>
      </c>
      <c r="B17" s="24"/>
      <c r="C17" s="24" t="n">
        <v>73</v>
      </c>
      <c r="D17" s="24" t="n">
        <v>120</v>
      </c>
      <c r="E17" s="24" t="n">
        <v>113</v>
      </c>
      <c r="F17" s="24" t="n">
        <v>142</v>
      </c>
      <c r="G17" s="24" t="n">
        <v>160</v>
      </c>
      <c r="H17" s="24" t="n">
        <v>148</v>
      </c>
      <c r="I17" s="24" t="n">
        <v>147</v>
      </c>
      <c r="J17" s="24" t="n">
        <v>141</v>
      </c>
      <c r="K17" s="24" t="n">
        <v>114</v>
      </c>
      <c r="L17" s="24" t="n">
        <v>123</v>
      </c>
      <c r="M17" s="24" t="n">
        <v>119</v>
      </c>
      <c r="N17" s="25" t="n">
        <f aca="false">AVERAGE(B17:M17)</f>
        <v>127.272727272727</v>
      </c>
    </row>
    <row r="18" customFormat="false" ht="15" hidden="false" customHeight="false" outlineLevel="0" collapsed="false">
      <c r="A18" s="26" t="s">
        <v>41</v>
      </c>
      <c r="B18" s="27" t="str">
        <f aca="false">IF(AND(B16&lt;&gt;"",B17&lt;&gt;""),(B17-B16)/B16,"")</f>
        <v/>
      </c>
      <c r="C18" s="27" t="n">
        <f aca="false">IF(AND(C16&lt;&gt;"",C17&lt;&gt;""),(C17-C16)/C16,"")</f>
        <v>-0.455223880597015</v>
      </c>
      <c r="D18" s="27" t="n">
        <f aca="false">IF(AND(D16&lt;&gt;"",D17&lt;&gt;""),(D17-D16)/D16,"")</f>
        <v>-0.220779220779221</v>
      </c>
      <c r="E18" s="27" t="n">
        <f aca="false">IF(AND(E16&lt;&gt;"",E17&lt;&gt;""),(E17-E16)/E16,"")</f>
        <v>-0.270967741935484</v>
      </c>
      <c r="F18" s="27" t="n">
        <f aca="false">IF(AND(F16&lt;&gt;"",F17&lt;&gt;""),(F17-F16)/F16,"")</f>
        <v>-0.144578313253012</v>
      </c>
      <c r="G18" s="27" t="n">
        <f aca="false">IF(AND(G16&lt;&gt;"",G17&lt;&gt;""),(G17-G16)/G16,"")</f>
        <v>-0.252336448598131</v>
      </c>
      <c r="H18" s="27" t="n">
        <f aca="false">IF(AND(H16&lt;&gt;"",H17&lt;&gt;""),(H17-H16)/H16,"")</f>
        <v>-0.333333333333333</v>
      </c>
      <c r="I18" s="27" t="n">
        <f aca="false">IF(AND(I16&lt;&gt;"",I17&lt;&gt;""),(I17-I16)/I16,"")</f>
        <v>-0.309859154929577</v>
      </c>
      <c r="J18" s="27" t="n">
        <f aca="false">IF(AND(J16&lt;&gt;"",J17&lt;&gt;""),(J17-J16)/J16,"")</f>
        <v>-0.207865168539326</v>
      </c>
      <c r="K18" s="27" t="n">
        <f aca="false">IF(AND(K16&lt;&gt;"",K17&lt;&gt;""),(K17-K16)/K16,"")</f>
        <v>-0.359550561797753</v>
      </c>
      <c r="L18" s="27" t="n">
        <f aca="false">IF(AND(L16&lt;&gt;"",L17&lt;&gt;""),(L17-L16)/L16,"")</f>
        <v>-0.245398773006135</v>
      </c>
      <c r="M18" s="27" t="n">
        <f aca="false">IF(AND(M16&lt;&gt;"",M17&lt;&gt;""),(M17-M16)/M16,"")</f>
        <v>-0.260869565217391</v>
      </c>
      <c r="N18" s="28" t="n">
        <f aca="false">AVERAGE(B18:M18)</f>
        <v>-0.278251105635125</v>
      </c>
    </row>
    <row r="20" customFormat="false" ht="15" hidden="false" customHeight="false" outlineLevel="0" collapsed="false">
      <c r="A20" s="20" t="s">
        <v>42</v>
      </c>
      <c r="B20" s="29"/>
      <c r="C20" s="29" t="n">
        <v>0.14</v>
      </c>
      <c r="D20" s="29" t="n">
        <v>0.42</v>
      </c>
      <c r="E20" s="29" t="n">
        <v>0.77</v>
      </c>
      <c r="F20" s="29" t="n">
        <v>0.87</v>
      </c>
      <c r="G20" s="29" t="n">
        <v>0.83</v>
      </c>
      <c r="H20" s="29" t="n">
        <v>0.84</v>
      </c>
      <c r="I20" s="29" t="n">
        <v>0.87</v>
      </c>
      <c r="J20" s="29" t="n">
        <v>0.83</v>
      </c>
      <c r="K20" s="29" t="n">
        <v>0.77</v>
      </c>
      <c r="L20" s="29" t="n">
        <v>0.53</v>
      </c>
      <c r="M20" s="29" t="n">
        <v>0.39</v>
      </c>
      <c r="N20" s="30" t="n">
        <f aca="false">AVERAGE(B20:M20)</f>
        <v>0.66</v>
      </c>
    </row>
    <row r="21" customFormat="false" ht="15" hidden="false" customHeight="false" outlineLevel="0" collapsed="false">
      <c r="A21" s="23" t="s">
        <v>43</v>
      </c>
      <c r="B21" s="31"/>
      <c r="C21" s="31" t="n">
        <v>0.75</v>
      </c>
      <c r="D21" s="31" t="n">
        <v>0.23</v>
      </c>
      <c r="E21" s="31" t="n">
        <v>0.77</v>
      </c>
      <c r="F21" s="31" t="n">
        <v>0.71</v>
      </c>
      <c r="G21" s="31" t="n">
        <v>0.67</v>
      </c>
      <c r="H21" s="31" t="n">
        <v>0.74</v>
      </c>
      <c r="I21" s="31" t="n">
        <v>0.87</v>
      </c>
      <c r="J21" s="31" t="n">
        <v>0.73</v>
      </c>
      <c r="K21" s="31" t="n">
        <v>0.58</v>
      </c>
      <c r="L21" s="31" t="n">
        <v>0.57</v>
      </c>
      <c r="M21" s="31" t="n">
        <v>0.84</v>
      </c>
      <c r="N21" s="32" t="n">
        <f aca="false">AVERAGE(B21:M21)</f>
        <v>0.678181818181818</v>
      </c>
    </row>
    <row r="22" customFormat="false" ht="15" hidden="false" customHeight="false" outlineLevel="0" collapsed="false">
      <c r="A22" s="26" t="s">
        <v>44</v>
      </c>
      <c r="B22" s="27" t="str">
        <f aca="false">IF(AND(B20&lt;&gt;"",B21&lt;&gt;""),B21-B20,"")</f>
        <v/>
      </c>
      <c r="C22" s="27" t="n">
        <f aca="false">IF(AND(C20&lt;&gt;"",C21&lt;&gt;""),C21-C20,"")</f>
        <v>0.61</v>
      </c>
      <c r="D22" s="27" t="n">
        <f aca="false">IF(AND(D20&lt;&gt;"",D21&lt;&gt;""),D21-D20,"")</f>
        <v>-0.19</v>
      </c>
      <c r="E22" s="27" t="n">
        <f aca="false">IF(AND(E20&lt;&gt;"",E21&lt;&gt;""),E21-E20,"")</f>
        <v>0</v>
      </c>
      <c r="F22" s="27" t="n">
        <f aca="false">IF(AND(F20&lt;&gt;"",F21&lt;&gt;""),F21-F20,"")</f>
        <v>-0.16</v>
      </c>
      <c r="G22" s="27" t="n">
        <f aca="false">IF(AND(G20&lt;&gt;"",G21&lt;&gt;""),G21-G20,"")</f>
        <v>-0.16</v>
      </c>
      <c r="H22" s="27" t="n">
        <f aca="false">IF(AND(H20&lt;&gt;"",H21&lt;&gt;""),H21-H20,"")</f>
        <v>-0.1</v>
      </c>
      <c r="I22" s="27" t="n">
        <f aca="false">IF(AND(I20&lt;&gt;"",I21&lt;&gt;""),I21-I20,"")</f>
        <v>0</v>
      </c>
      <c r="J22" s="27" t="n">
        <f aca="false">IF(AND(J20&lt;&gt;"",J21&lt;&gt;""),J21-J20,"")</f>
        <v>-0.1</v>
      </c>
      <c r="K22" s="27" t="n">
        <f aca="false">IF(AND(K20&lt;&gt;"",K21&lt;&gt;""),K21-K20,"")</f>
        <v>-0.19</v>
      </c>
      <c r="L22" s="27" t="n">
        <f aca="false">IF(AND(L20&lt;&gt;"",L21&lt;&gt;""),L21-L20,"")</f>
        <v>0.0399999999999999</v>
      </c>
      <c r="M22" s="27" t="n">
        <f aca="false">IF(AND(M20&lt;&gt;"",M21&lt;&gt;""),M21-M20,"")</f>
        <v>0.45</v>
      </c>
      <c r="N22" s="28" t="n">
        <f aca="false">AVERAGE(B22:M22)</f>
        <v>0.0181818181818182</v>
      </c>
    </row>
    <row r="24" customFormat="false" ht="15" hidden="false" customHeight="false" outlineLevel="0" collapsed="false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5" hidden="false" customHeight="false" outlineLevel="0" collapsed="false">
      <c r="A25" s="18" t="s">
        <v>37</v>
      </c>
      <c r="B25" s="19" t="s">
        <v>11</v>
      </c>
      <c r="C25" s="19" t="s">
        <v>15</v>
      </c>
      <c r="D25" s="19" t="s">
        <v>16</v>
      </c>
      <c r="E25" s="19" t="s">
        <v>17</v>
      </c>
      <c r="F25" s="19" t="s">
        <v>20</v>
      </c>
      <c r="G25" s="19" t="s">
        <v>23</v>
      </c>
      <c r="H25" s="19" t="s">
        <v>24</v>
      </c>
      <c r="I25" s="19" t="s">
        <v>25</v>
      </c>
      <c r="J25" s="19" t="s">
        <v>27</v>
      </c>
      <c r="K25" s="19" t="s">
        <v>28</v>
      </c>
      <c r="L25" s="19" t="s">
        <v>29</v>
      </c>
      <c r="M25" s="19" t="s">
        <v>30</v>
      </c>
      <c r="N25" s="19" t="s">
        <v>38</v>
      </c>
    </row>
    <row r="26" customFormat="false" ht="15" hidden="false" customHeight="false" outlineLevel="0" collapsed="false">
      <c r="A26" s="20" t="s">
        <v>39</v>
      </c>
      <c r="B26" s="21"/>
      <c r="C26" s="21" t="n">
        <v>97</v>
      </c>
      <c r="D26" s="21" t="n">
        <v>171</v>
      </c>
      <c r="E26" s="21" t="n">
        <v>190</v>
      </c>
      <c r="F26" s="21" t="n">
        <v>198</v>
      </c>
      <c r="G26" s="21" t="n">
        <v>206</v>
      </c>
      <c r="H26" s="21" t="n">
        <v>220</v>
      </c>
      <c r="I26" s="21" t="n">
        <v>218</v>
      </c>
      <c r="J26" s="21" t="n">
        <v>210</v>
      </c>
      <c r="K26" s="21" t="n">
        <v>187</v>
      </c>
      <c r="L26" s="21" t="n">
        <v>151</v>
      </c>
      <c r="M26" s="21" t="n">
        <v>158</v>
      </c>
      <c r="N26" s="22" t="n">
        <f aca="false">AVERAGE(B26:M26)</f>
        <v>182.363636363636</v>
      </c>
    </row>
    <row r="27" customFormat="false" ht="15" hidden="false" customHeight="false" outlineLevel="0" collapsed="false">
      <c r="A27" s="23" t="s">
        <v>40</v>
      </c>
      <c r="B27" s="24"/>
      <c r="C27" s="24" t="n">
        <v>139</v>
      </c>
      <c r="D27" s="24" t="n">
        <v>85</v>
      </c>
      <c r="E27" s="24" t="n">
        <v>121</v>
      </c>
      <c r="F27" s="24" t="n">
        <v>131</v>
      </c>
      <c r="G27" s="24" t="n">
        <v>151</v>
      </c>
      <c r="H27" s="24" t="n">
        <v>155</v>
      </c>
      <c r="I27" s="24" t="n">
        <v>163</v>
      </c>
      <c r="J27" s="24" t="n">
        <v>130</v>
      </c>
      <c r="K27" s="24" t="n">
        <v>141</v>
      </c>
      <c r="L27" s="24" t="n">
        <v>102</v>
      </c>
      <c r="M27" s="24" t="n">
        <v>129</v>
      </c>
      <c r="N27" s="25" t="n">
        <f aca="false">AVERAGE(B27:M27)</f>
        <v>131.545454545455</v>
      </c>
    </row>
    <row r="28" customFormat="false" ht="15" hidden="false" customHeight="false" outlineLevel="0" collapsed="false">
      <c r="A28" s="26" t="s">
        <v>41</v>
      </c>
      <c r="B28" s="27" t="str">
        <f aca="false">IF(AND(B26&lt;&gt;"",B27&lt;&gt;""),(B27-B26)/B26,"")</f>
        <v/>
      </c>
      <c r="C28" s="27" t="n">
        <f aca="false">IF(AND(C26&lt;&gt;"",C27&lt;&gt;""),(C27-C26)/C26,"")</f>
        <v>0.43298969072165</v>
      </c>
      <c r="D28" s="27" t="n">
        <f aca="false">IF(AND(D26&lt;&gt;"",D27&lt;&gt;""),(D27-D26)/D26,"")</f>
        <v>-0.502923976608187</v>
      </c>
      <c r="E28" s="27" t="n">
        <f aca="false">IF(AND(E26&lt;&gt;"",E27&lt;&gt;""),(E27-E26)/E26,"")</f>
        <v>-0.363157894736842</v>
      </c>
      <c r="F28" s="27" t="n">
        <f aca="false">IF(AND(F26&lt;&gt;"",F27&lt;&gt;""),(F27-F26)/F26,"")</f>
        <v>-0.338383838383838</v>
      </c>
      <c r="G28" s="27" t="n">
        <f aca="false">IF(AND(G26&lt;&gt;"",G27&lt;&gt;""),(G27-G26)/G26,"")</f>
        <v>-0.266990291262136</v>
      </c>
      <c r="H28" s="27" t="n">
        <f aca="false">IF(AND(H26&lt;&gt;"",H27&lt;&gt;""),(H27-H26)/H26,"")</f>
        <v>-0.295454545454545</v>
      </c>
      <c r="I28" s="27" t="n">
        <f aca="false">IF(AND(I26&lt;&gt;"",I27&lt;&gt;""),(I27-I26)/I26,"")</f>
        <v>-0.252293577981651</v>
      </c>
      <c r="J28" s="27" t="n">
        <f aca="false">IF(AND(J26&lt;&gt;"",J27&lt;&gt;""),(J27-J26)/J26,"")</f>
        <v>-0.380952380952381</v>
      </c>
      <c r="K28" s="27" t="n">
        <f aca="false">IF(AND(K26&lt;&gt;"",K27&lt;&gt;""),(K27-K26)/K26,"")</f>
        <v>-0.245989304812834</v>
      </c>
      <c r="L28" s="27" t="n">
        <f aca="false">IF(AND(L26&lt;&gt;"",L27&lt;&gt;""),(L27-L26)/L26,"")</f>
        <v>-0.324503311258278</v>
      </c>
      <c r="M28" s="27" t="n">
        <f aca="false">IF(AND(M26&lt;&gt;"",M27&lt;&gt;""),(M27-M26)/M26,"")</f>
        <v>-0.183544303797468</v>
      </c>
      <c r="N28" s="28" t="n">
        <f aca="false">AVERAGE(B28:M28)</f>
        <v>-0.247382157684228</v>
      </c>
    </row>
    <row r="30" customFormat="false" ht="15" hidden="false" customHeight="false" outlineLevel="0" collapsed="false">
      <c r="A30" s="20" t="s">
        <v>42</v>
      </c>
      <c r="B30" s="29"/>
      <c r="C30" s="29" t="n">
        <v>0.21</v>
      </c>
      <c r="D30" s="29" t="n">
        <v>0.29</v>
      </c>
      <c r="E30" s="29" t="n">
        <v>0.57</v>
      </c>
      <c r="F30" s="29" t="n">
        <v>0.71</v>
      </c>
      <c r="G30" s="29" t="n">
        <v>0.87</v>
      </c>
      <c r="H30" s="29" t="n">
        <v>0.68</v>
      </c>
      <c r="I30" s="29" t="n">
        <v>0.81</v>
      </c>
      <c r="J30" s="29" t="n">
        <v>0.17</v>
      </c>
      <c r="K30" s="29" t="n">
        <v>0.65</v>
      </c>
      <c r="L30" s="29" t="n">
        <v>0.57</v>
      </c>
      <c r="M30" s="29" t="n">
        <v>0.45</v>
      </c>
      <c r="N30" s="30" t="n">
        <f aca="false">AVERAGE(B30:M30)</f>
        <v>0.543636363636364</v>
      </c>
    </row>
    <row r="31" customFormat="false" ht="15" hidden="false" customHeight="false" outlineLevel="0" collapsed="false">
      <c r="A31" s="23" t="s">
        <v>43</v>
      </c>
      <c r="B31" s="31"/>
      <c r="C31" s="31" t="n">
        <v>0.07</v>
      </c>
      <c r="D31" s="31" t="n">
        <v>0.61</v>
      </c>
      <c r="E31" s="31" t="n">
        <v>0.7</v>
      </c>
      <c r="F31" s="31" t="n">
        <v>0.77</v>
      </c>
      <c r="G31" s="31" t="n">
        <v>0.67</v>
      </c>
      <c r="H31" s="31" t="n">
        <v>0.74</v>
      </c>
      <c r="I31" s="31" t="n">
        <v>0.87</v>
      </c>
      <c r="J31" s="31" t="n">
        <v>0.73</v>
      </c>
      <c r="K31" s="31" t="n">
        <v>0.65</v>
      </c>
      <c r="L31" s="31" t="n">
        <v>0.7</v>
      </c>
      <c r="M31" s="31" t="n">
        <v>0.55</v>
      </c>
      <c r="N31" s="32" t="n">
        <f aca="false">AVERAGE(B31:M31)</f>
        <v>0.641818181818182</v>
      </c>
    </row>
    <row r="32" customFormat="false" ht="15" hidden="false" customHeight="false" outlineLevel="0" collapsed="false">
      <c r="A32" s="26" t="s">
        <v>44</v>
      </c>
      <c r="B32" s="27" t="str">
        <f aca="false">IF(AND(B30&lt;&gt;"",B31&lt;&gt;""),B31-B30,"")</f>
        <v/>
      </c>
      <c r="C32" s="27" t="n">
        <f aca="false">IF(AND(C30&lt;&gt;"",C31&lt;&gt;""),C31-C30,"")</f>
        <v>-0.14</v>
      </c>
      <c r="D32" s="27" t="n">
        <f aca="false">IF(AND(D30&lt;&gt;"",D31&lt;&gt;""),D31-D30,"")</f>
        <v>0.32</v>
      </c>
      <c r="E32" s="27" t="n">
        <f aca="false">IF(AND(E30&lt;&gt;"",E31&lt;&gt;""),E31-E30,"")</f>
        <v>0.13</v>
      </c>
      <c r="F32" s="27" t="n">
        <f aca="false">IF(AND(F30&lt;&gt;"",F31&lt;&gt;""),F31-F30,"")</f>
        <v>0.0600000000000001</v>
      </c>
      <c r="G32" s="27" t="n">
        <f aca="false">IF(AND(G30&lt;&gt;"",G31&lt;&gt;""),G31-G30,"")</f>
        <v>-0.2</v>
      </c>
      <c r="H32" s="27" t="n">
        <f aca="false">IF(AND(H30&lt;&gt;"",H31&lt;&gt;""),H31-H30,"")</f>
        <v>0.0599999999999999</v>
      </c>
      <c r="I32" s="27" t="n">
        <f aca="false">IF(AND(I30&lt;&gt;"",I31&lt;&gt;""),I31-I30,"")</f>
        <v>0.0599999999999999</v>
      </c>
      <c r="J32" s="27" t="n">
        <f aca="false">IF(AND(J30&lt;&gt;"",J31&lt;&gt;""),J31-J30,"")</f>
        <v>0.56</v>
      </c>
      <c r="K32" s="27" t="n">
        <f aca="false">IF(AND(K30&lt;&gt;"",K31&lt;&gt;""),K31-K30,"")</f>
        <v>0</v>
      </c>
      <c r="L32" s="27" t="n">
        <f aca="false">IF(AND(L30&lt;&gt;"",L31&lt;&gt;""),L31-L30,"")</f>
        <v>0.13</v>
      </c>
      <c r="M32" s="27" t="n">
        <f aca="false">IF(AND(M30&lt;&gt;"",M31&lt;&gt;""),M31-M30,"")</f>
        <v>0.1</v>
      </c>
      <c r="N32" s="28" t="n">
        <f aca="false">AVERAGE(B32:M32)</f>
        <v>0.0981818181818182</v>
      </c>
    </row>
    <row r="34" customFormat="false" ht="15" hidden="false" customHeight="false" outlineLevel="0" collapsed="false">
      <c r="A34" s="3" t="s">
        <v>33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customFormat="false" ht="15" hidden="false" customHeight="false" outlineLevel="0" collapsed="false">
      <c r="A35" s="18" t="s">
        <v>37</v>
      </c>
      <c r="B35" s="19" t="s">
        <v>11</v>
      </c>
      <c r="C35" s="19" t="s">
        <v>15</v>
      </c>
      <c r="D35" s="19" t="s">
        <v>16</v>
      </c>
      <c r="E35" s="19" t="s">
        <v>17</v>
      </c>
      <c r="F35" s="19" t="s">
        <v>20</v>
      </c>
      <c r="G35" s="19" t="s">
        <v>23</v>
      </c>
      <c r="H35" s="19" t="s">
        <v>24</v>
      </c>
      <c r="I35" s="19" t="s">
        <v>25</v>
      </c>
      <c r="J35" s="19" t="s">
        <v>27</v>
      </c>
      <c r="K35" s="19" t="s">
        <v>28</v>
      </c>
      <c r="L35" s="19" t="s">
        <v>29</v>
      </c>
      <c r="M35" s="19" t="s">
        <v>30</v>
      </c>
      <c r="N35" s="19" t="s">
        <v>38</v>
      </c>
    </row>
    <row r="36" customFormat="false" ht="15" hidden="false" customHeight="false" outlineLevel="0" collapsed="false">
      <c r="A36" s="20" t="s">
        <v>39</v>
      </c>
      <c r="B36" s="21"/>
      <c r="C36" s="21" t="n">
        <v>113</v>
      </c>
      <c r="D36" s="21" t="n">
        <v>131</v>
      </c>
      <c r="E36" s="21" t="n">
        <v>185</v>
      </c>
      <c r="F36" s="21" t="n">
        <v>170</v>
      </c>
      <c r="G36" s="21" t="n">
        <v>217</v>
      </c>
      <c r="H36" s="21" t="n">
        <v>176</v>
      </c>
      <c r="I36" s="21" t="n">
        <v>228</v>
      </c>
      <c r="J36" s="21" t="n">
        <v>179</v>
      </c>
      <c r="K36" s="21" t="n">
        <v>168</v>
      </c>
      <c r="L36" s="21" t="n">
        <v>126</v>
      </c>
      <c r="M36" s="21" t="n">
        <v>146</v>
      </c>
      <c r="N36" s="22" t="n">
        <f aca="false">AVERAGE(B36:M36)</f>
        <v>167.181818181818</v>
      </c>
    </row>
    <row r="37" customFormat="false" ht="15" hidden="false" customHeight="false" outlineLevel="0" collapsed="false">
      <c r="A37" s="23" t="s">
        <v>40</v>
      </c>
      <c r="B37" s="24"/>
      <c r="C37" s="24" t="n">
        <v>167</v>
      </c>
      <c r="D37" s="24" t="n">
        <v>85</v>
      </c>
      <c r="E37" s="24" t="n">
        <v>111</v>
      </c>
      <c r="F37" s="24" t="n">
        <v>138</v>
      </c>
      <c r="G37" s="24" t="n">
        <v>144</v>
      </c>
      <c r="H37" s="24" t="n">
        <v>138</v>
      </c>
      <c r="I37" s="24" t="n">
        <v>156</v>
      </c>
      <c r="J37" s="24" t="n">
        <v>143</v>
      </c>
      <c r="K37" s="24" t="n">
        <v>98</v>
      </c>
      <c r="L37" s="24" t="n">
        <v>98</v>
      </c>
      <c r="M37" s="24" t="n">
        <v>124</v>
      </c>
      <c r="N37" s="25" t="n">
        <f aca="false">AVERAGE(B37:M37)</f>
        <v>127.454545454545</v>
      </c>
    </row>
    <row r="38" customFormat="false" ht="15" hidden="false" customHeight="false" outlineLevel="0" collapsed="false">
      <c r="A38" s="26" t="s">
        <v>41</v>
      </c>
      <c r="B38" s="27" t="str">
        <f aca="false">IF(AND(B36&lt;&gt;"",B37&lt;&gt;""),(B37-B36)/B36,"")</f>
        <v/>
      </c>
      <c r="C38" s="27" t="n">
        <f aca="false">IF(AND(C36&lt;&gt;"",C37&lt;&gt;""),(C37-C36)/C36,"")</f>
        <v>0.47787610619469</v>
      </c>
      <c r="D38" s="27" t="n">
        <f aca="false">IF(AND(D36&lt;&gt;"",D37&lt;&gt;""),(D37-D36)/D36,"")</f>
        <v>-0.351145038167939</v>
      </c>
      <c r="E38" s="27" t="n">
        <f aca="false">IF(AND(E36&lt;&gt;"",E37&lt;&gt;""),(E37-E36)/E36,"")</f>
        <v>-0.4</v>
      </c>
      <c r="F38" s="27" t="n">
        <f aca="false">IF(AND(F36&lt;&gt;"",F37&lt;&gt;""),(F37-F36)/F36,"")</f>
        <v>-0.188235294117647</v>
      </c>
      <c r="G38" s="27" t="n">
        <f aca="false">IF(AND(G36&lt;&gt;"",G37&lt;&gt;""),(G37-G36)/G36,"")</f>
        <v>-0.336405529953917</v>
      </c>
      <c r="H38" s="27" t="n">
        <f aca="false">IF(AND(H36&lt;&gt;"",H37&lt;&gt;""),(H37-H36)/H36,"")</f>
        <v>-0.215909090909091</v>
      </c>
      <c r="I38" s="27" t="n">
        <f aca="false">IF(AND(I36&lt;&gt;"",I37&lt;&gt;""),(I37-I36)/I36,"")</f>
        <v>-0.315789473684211</v>
      </c>
      <c r="J38" s="27" t="n">
        <f aca="false">IF(AND(J36&lt;&gt;"",J37&lt;&gt;""),(J37-J36)/J36,"")</f>
        <v>-0.201117318435754</v>
      </c>
      <c r="K38" s="27" t="n">
        <f aca="false">IF(AND(K36&lt;&gt;"",K37&lt;&gt;""),(K37-K36)/K36,"")</f>
        <v>-0.416666666666667</v>
      </c>
      <c r="L38" s="27" t="n">
        <f aca="false">IF(AND(L36&lt;&gt;"",L37&lt;&gt;""),(L37-L36)/L36,"")</f>
        <v>-0.222222222222222</v>
      </c>
      <c r="M38" s="27" t="n">
        <f aca="false">IF(AND(M36&lt;&gt;"",M37&lt;&gt;""),(M37-M36)/M36,"")</f>
        <v>-0.150684931506849</v>
      </c>
      <c r="N38" s="28" t="n">
        <f aca="false">AVERAGE(B38:M38)</f>
        <v>-0.210936314497237</v>
      </c>
    </row>
    <row r="40" customFormat="false" ht="15" hidden="false" customHeight="false" outlineLevel="0" collapsed="false">
      <c r="A40" s="20" t="s">
        <v>42</v>
      </c>
      <c r="B40" s="29"/>
      <c r="C40" s="29" t="n">
        <v>0.14</v>
      </c>
      <c r="D40" s="29" t="n">
        <v>0.39</v>
      </c>
      <c r="E40" s="29" t="n">
        <v>0.33</v>
      </c>
      <c r="F40" s="29" t="n">
        <v>0.84</v>
      </c>
      <c r="G40" s="29" t="n">
        <v>0.77</v>
      </c>
      <c r="H40" s="29" t="n">
        <v>0.97</v>
      </c>
      <c r="I40" s="29" t="n">
        <v>0.81</v>
      </c>
      <c r="J40" s="29" t="n">
        <v>0.77</v>
      </c>
      <c r="K40" s="29" t="n">
        <v>0.19</v>
      </c>
      <c r="L40" s="29" t="n">
        <v>0.67</v>
      </c>
      <c r="M40" s="29" t="n">
        <v>0.42</v>
      </c>
      <c r="N40" s="30" t="n">
        <f aca="false">AVERAGE(B40:M40)</f>
        <v>0.572727272727273</v>
      </c>
    </row>
    <row r="41" customFormat="false" ht="15" hidden="false" customHeight="false" outlineLevel="0" collapsed="false">
      <c r="A41" s="23" t="s">
        <v>43</v>
      </c>
      <c r="B41" s="31"/>
      <c r="C41" s="31" t="n">
        <v>0.04</v>
      </c>
      <c r="D41" s="31" t="n">
        <v>0.71</v>
      </c>
      <c r="E41" s="31" t="n">
        <v>0.43</v>
      </c>
      <c r="F41" s="31" t="n">
        <v>0.61</v>
      </c>
      <c r="G41" s="31" t="n">
        <v>0.77</v>
      </c>
      <c r="H41" s="31" t="n">
        <v>0.9</v>
      </c>
      <c r="I41" s="31" t="n">
        <v>0.9</v>
      </c>
      <c r="J41" s="31" t="n">
        <v>0.8</v>
      </c>
      <c r="K41" s="31" t="n">
        <v>0.81</v>
      </c>
      <c r="L41" s="31" t="n">
        <v>0.7</v>
      </c>
      <c r="M41" s="31" t="n">
        <v>0.52</v>
      </c>
      <c r="N41" s="32" t="n">
        <f aca="false">AVERAGE(B41:M41)</f>
        <v>0.653636363636364</v>
      </c>
    </row>
    <row r="42" customFormat="false" ht="15" hidden="false" customHeight="false" outlineLevel="0" collapsed="false">
      <c r="A42" s="26" t="s">
        <v>44</v>
      </c>
      <c r="B42" s="27" t="str">
        <f aca="false">IF(AND(B40&lt;&gt;"",B41&lt;&gt;""),B41-B40,"")</f>
        <v/>
      </c>
      <c r="C42" s="27" t="n">
        <f aca="false">IF(AND(C40&lt;&gt;"",C41&lt;&gt;""),C41-C40,"")</f>
        <v>-0.1</v>
      </c>
      <c r="D42" s="27" t="n">
        <f aca="false">IF(AND(D40&lt;&gt;"",D41&lt;&gt;""),D41-D40,"")</f>
        <v>0.32</v>
      </c>
      <c r="E42" s="27" t="n">
        <f aca="false">IF(AND(E40&lt;&gt;"",E41&lt;&gt;""),E41-E40,"")</f>
        <v>0.1</v>
      </c>
      <c r="F42" s="27" t="n">
        <f aca="false">IF(AND(F40&lt;&gt;"",F41&lt;&gt;""),F41-F40,"")</f>
        <v>-0.23</v>
      </c>
      <c r="G42" s="27" t="n">
        <f aca="false">IF(AND(G40&lt;&gt;"",G41&lt;&gt;""),G41-G40,"")</f>
        <v>0</v>
      </c>
      <c r="H42" s="27" t="n">
        <f aca="false">IF(AND(H40&lt;&gt;"",H41&lt;&gt;""),H41-H40,"")</f>
        <v>-0.07</v>
      </c>
      <c r="I42" s="27" t="n">
        <f aca="false">IF(AND(I40&lt;&gt;"",I41&lt;&gt;""),I41-I40,"")</f>
        <v>0.09</v>
      </c>
      <c r="J42" s="27" t="n">
        <f aca="false">IF(AND(J40&lt;&gt;"",J41&lt;&gt;""),J41-J40,"")</f>
        <v>0.03</v>
      </c>
      <c r="K42" s="27" t="n">
        <f aca="false">IF(AND(K40&lt;&gt;"",K41&lt;&gt;""),K41-K40,"")</f>
        <v>0.62</v>
      </c>
      <c r="L42" s="27" t="n">
        <f aca="false">IF(AND(L40&lt;&gt;"",L41&lt;&gt;""),L41-L40,"")</f>
        <v>0.0299999999999999</v>
      </c>
      <c r="M42" s="27" t="n">
        <f aca="false">IF(AND(M40&lt;&gt;"",M41&lt;&gt;""),M41-M40,"")</f>
        <v>0.1</v>
      </c>
      <c r="N42" s="28" t="n">
        <f aca="false">AVERAGE(B42:M42)</f>
        <v>0.0809090909090909</v>
      </c>
    </row>
  </sheetData>
  <mergeCells count="6">
    <mergeCell ref="A1:N1"/>
    <mergeCell ref="A2:N2"/>
    <mergeCell ref="A4:N4"/>
    <mergeCell ref="A14:N14"/>
    <mergeCell ref="A24:N24"/>
    <mergeCell ref="A34:N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N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7.35" hidden="false" customHeight="false" outlineLevel="0" collapsed="false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5" hidden="false" customHeight="false" outlineLevel="0" collapsed="false">
      <c r="A2" s="2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3" t="s">
        <v>47</v>
      </c>
    </row>
    <row r="5" customFormat="false" ht="15" hidden="false" customHeight="false" outlineLevel="0" collapsed="false">
      <c r="A5" s="18" t="s">
        <v>3</v>
      </c>
      <c r="B5" s="19" t="s">
        <v>11</v>
      </c>
      <c r="C5" s="19" t="s">
        <v>15</v>
      </c>
      <c r="D5" s="19" t="s">
        <v>16</v>
      </c>
      <c r="E5" s="19" t="s">
        <v>17</v>
      </c>
      <c r="F5" s="19" t="s">
        <v>20</v>
      </c>
      <c r="G5" s="19" t="s">
        <v>23</v>
      </c>
      <c r="H5" s="19" t="s">
        <v>24</v>
      </c>
      <c r="I5" s="19" t="s">
        <v>25</v>
      </c>
      <c r="J5" s="19" t="s">
        <v>27</v>
      </c>
      <c r="K5" s="19" t="s">
        <v>28</v>
      </c>
      <c r="L5" s="19" t="s">
        <v>29</v>
      </c>
      <c r="M5" s="19" t="s">
        <v>30</v>
      </c>
    </row>
    <row r="6" customFormat="false" ht="15" hidden="false" customHeight="false" outlineLevel="0" collapsed="false">
      <c r="A6" s="23" t="s">
        <v>48</v>
      </c>
      <c r="B6" s="34" t="n">
        <v>0.5</v>
      </c>
      <c r="C6" s="34" t="n">
        <v>0.55</v>
      </c>
      <c r="D6" s="34" t="n">
        <v>0.6</v>
      </c>
      <c r="E6" s="34" t="n">
        <v>0.62</v>
      </c>
      <c r="F6" s="34" t="n">
        <v>0.7</v>
      </c>
      <c r="G6" s="34" t="n">
        <v>0.72</v>
      </c>
      <c r="H6" s="34" t="n">
        <v>0.8</v>
      </c>
      <c r="I6" s="34" t="n">
        <v>0.9</v>
      </c>
      <c r="J6" s="34" t="n">
        <v>0.76</v>
      </c>
      <c r="K6" s="34" t="n">
        <v>0.65</v>
      </c>
      <c r="L6" s="34" t="n">
        <v>0.6</v>
      </c>
      <c r="M6" s="34" t="n">
        <v>0.62</v>
      </c>
    </row>
    <row r="7" customFormat="false" ht="15" hidden="false" customHeight="false" outlineLevel="0" collapsed="false">
      <c r="A7" s="23" t="s">
        <v>49</v>
      </c>
      <c r="B7" s="35" t="n">
        <v>31</v>
      </c>
      <c r="C7" s="35" t="n">
        <v>28</v>
      </c>
      <c r="D7" s="35" t="n">
        <v>31</v>
      </c>
      <c r="E7" s="35" t="n">
        <v>30</v>
      </c>
      <c r="F7" s="35" t="n">
        <v>31</v>
      </c>
      <c r="G7" s="35" t="n">
        <v>30</v>
      </c>
      <c r="H7" s="35" t="n">
        <v>31</v>
      </c>
      <c r="I7" s="35" t="n">
        <v>31</v>
      </c>
      <c r="J7" s="35" t="n">
        <v>30</v>
      </c>
      <c r="K7" s="35" t="n">
        <v>31</v>
      </c>
      <c r="L7" s="35" t="n">
        <v>30</v>
      </c>
      <c r="M7" s="35" t="n">
        <v>31</v>
      </c>
    </row>
    <row r="8" customFormat="false" ht="15" hidden="false" customHeight="false" outlineLevel="0" collapsed="false">
      <c r="A8" s="23" t="s">
        <v>50</v>
      </c>
      <c r="B8" s="35" t="n">
        <f aca="false">ROUND(B7*5/7,0)</f>
        <v>22</v>
      </c>
      <c r="C8" s="35" t="n">
        <f aca="false">ROUND(C7*5/7,0)</f>
        <v>20</v>
      </c>
      <c r="D8" s="35" t="n">
        <f aca="false">ROUND(D7*5/7,0)</f>
        <v>22</v>
      </c>
      <c r="E8" s="35" t="n">
        <f aca="false">ROUND(E7*5/7,0)</f>
        <v>21</v>
      </c>
      <c r="F8" s="35" t="n">
        <f aca="false">ROUND(F7*5/7,0)</f>
        <v>22</v>
      </c>
      <c r="G8" s="35" t="n">
        <f aca="false">ROUND(G7*5/7,0)</f>
        <v>21</v>
      </c>
      <c r="H8" s="35" t="n">
        <f aca="false">ROUND(H7*5/7,0)</f>
        <v>22</v>
      </c>
      <c r="I8" s="35" t="n">
        <f aca="false">ROUND(I7*5/7,0)</f>
        <v>22</v>
      </c>
      <c r="J8" s="35" t="n">
        <f aca="false">ROUND(J7*5/7,0)</f>
        <v>21</v>
      </c>
      <c r="K8" s="35" t="n">
        <f aca="false">ROUND(K7*5/7,0)</f>
        <v>22</v>
      </c>
      <c r="L8" s="35" t="n">
        <f aca="false">ROUND(L7*5/7,0)</f>
        <v>21</v>
      </c>
      <c r="M8" s="35" t="n">
        <f aca="false">ROUND(M7*5/7,0)</f>
        <v>22</v>
      </c>
    </row>
    <row r="9" customFormat="false" ht="15" hidden="false" customHeight="false" outlineLevel="0" collapsed="false">
      <c r="A9" s="23" t="s">
        <v>51</v>
      </c>
      <c r="B9" s="35" t="n">
        <f aca="false">B7-B8</f>
        <v>9</v>
      </c>
      <c r="C9" s="35" t="n">
        <f aca="false">C7-C8</f>
        <v>8</v>
      </c>
      <c r="D9" s="35" t="n">
        <f aca="false">D7-D8</f>
        <v>9</v>
      </c>
      <c r="E9" s="35" t="n">
        <f aca="false">E7-E8</f>
        <v>9</v>
      </c>
      <c r="F9" s="35" t="n">
        <f aca="false">F7-F8</f>
        <v>9</v>
      </c>
      <c r="G9" s="35" t="n">
        <f aca="false">G7-G8</f>
        <v>9</v>
      </c>
      <c r="H9" s="35" t="n">
        <f aca="false">H7-H8</f>
        <v>9</v>
      </c>
      <c r="I9" s="35" t="n">
        <f aca="false">I7-I8</f>
        <v>9</v>
      </c>
      <c r="J9" s="35" t="n">
        <f aca="false">J7-J8</f>
        <v>9</v>
      </c>
      <c r="K9" s="35" t="n">
        <f aca="false">K7-K8</f>
        <v>9</v>
      </c>
      <c r="L9" s="35" t="n">
        <f aca="false">L7-L8</f>
        <v>9</v>
      </c>
      <c r="M9" s="35" t="n">
        <f aca="false">M7-M8</f>
        <v>9</v>
      </c>
    </row>
    <row r="11" customFormat="false" ht="15" hidden="false" customHeight="false" outlineLevel="0" collapsed="false">
      <c r="A11" s="36" t="s">
        <v>36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customFormat="false" ht="15" hidden="false" customHeight="false" outlineLevel="0" collapsed="false">
      <c r="A12" s="23" t="s">
        <v>5</v>
      </c>
      <c r="B12" s="7" t="n">
        <v>75</v>
      </c>
      <c r="C12" s="7" t="n">
        <v>75</v>
      </c>
      <c r="D12" s="7" t="n">
        <v>75</v>
      </c>
      <c r="E12" s="7" t="n">
        <v>90</v>
      </c>
      <c r="F12" s="7" t="n">
        <v>105</v>
      </c>
      <c r="G12" s="7" t="n">
        <v>105</v>
      </c>
      <c r="H12" s="7" t="n">
        <v>105</v>
      </c>
      <c r="I12" s="7" t="n">
        <v>130</v>
      </c>
      <c r="J12" s="7" t="n">
        <v>105</v>
      </c>
      <c r="K12" s="7" t="n">
        <v>90</v>
      </c>
      <c r="L12" s="7" t="n">
        <v>75</v>
      </c>
      <c r="M12" s="7" t="n">
        <v>85</v>
      </c>
    </row>
    <row r="13" customFormat="false" ht="15" hidden="false" customHeight="false" outlineLevel="0" collapsed="false">
      <c r="A13" s="23" t="s">
        <v>6</v>
      </c>
      <c r="B13" s="7" t="n">
        <v>85</v>
      </c>
      <c r="C13" s="7" t="n">
        <v>85</v>
      </c>
      <c r="D13" s="7" t="n">
        <v>85</v>
      </c>
      <c r="E13" s="7" t="n">
        <v>105</v>
      </c>
      <c r="F13" s="7" t="n">
        <v>120</v>
      </c>
      <c r="G13" s="7" t="n">
        <v>120</v>
      </c>
      <c r="H13" s="7" t="n">
        <v>120</v>
      </c>
      <c r="I13" s="7" t="n">
        <v>150</v>
      </c>
      <c r="J13" s="7" t="n">
        <v>120</v>
      </c>
      <c r="K13" s="7" t="n">
        <v>105</v>
      </c>
      <c r="L13" s="7" t="n">
        <v>85</v>
      </c>
      <c r="M13" s="7" t="n">
        <v>100</v>
      </c>
    </row>
    <row r="14" customFormat="false" ht="15" hidden="false" customHeight="false" outlineLevel="0" collapsed="false">
      <c r="A14" s="37" t="s">
        <v>52</v>
      </c>
      <c r="B14" s="38" t="n">
        <f aca="false">(B12*B8+B13*B9)*B6</f>
        <v>1207.5</v>
      </c>
      <c r="C14" s="38" t="n">
        <f aca="false">(C12*C8+C13*C9)*C6</f>
        <v>1199</v>
      </c>
      <c r="D14" s="38" t="n">
        <f aca="false">(D12*D8+D13*D9)*D6</f>
        <v>1449</v>
      </c>
      <c r="E14" s="38" t="n">
        <f aca="false">(E12*E8+E13*E9)*E6</f>
        <v>1757.7</v>
      </c>
      <c r="F14" s="38" t="n">
        <f aca="false">(F12*F8+F13*F9)*F6</f>
        <v>2373</v>
      </c>
      <c r="G14" s="38" t="n">
        <f aca="false">(G12*G8+G13*G9)*G6</f>
        <v>2365.2</v>
      </c>
      <c r="H14" s="38" t="n">
        <f aca="false">(H12*H8+H13*H9)*H6</f>
        <v>2712</v>
      </c>
      <c r="I14" s="38" t="n">
        <f aca="false">(I12*I8+I13*I9)*I6</f>
        <v>3789</v>
      </c>
      <c r="J14" s="38" t="n">
        <f aca="false">(J12*J8+J13*J9)*J6</f>
        <v>2496.6</v>
      </c>
      <c r="K14" s="38" t="n">
        <f aca="false">(K12*K8+K13*K9)*K6</f>
        <v>1901.25</v>
      </c>
      <c r="L14" s="38" t="n">
        <f aca="false">(L12*L8+L13*L9)*L6</f>
        <v>1404</v>
      </c>
      <c r="M14" s="38" t="n">
        <f aca="false">(M12*M8+M13*M9)*M6</f>
        <v>1717.4</v>
      </c>
      <c r="N14" s="39" t="n">
        <f aca="false">SUM(B14:M14)</f>
        <v>24371.65</v>
      </c>
    </row>
    <row r="16" customFormat="false" ht="15" hidden="false" customHeight="false" outlineLevel="0" collapsed="false">
      <c r="A16" s="36" t="s">
        <v>31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customFormat="false" ht="15" hidden="false" customHeight="false" outlineLevel="0" collapsed="false">
      <c r="A17" s="23" t="s">
        <v>5</v>
      </c>
      <c r="B17" s="7" t="n">
        <v>100</v>
      </c>
      <c r="C17" s="7" t="n">
        <v>100</v>
      </c>
      <c r="D17" s="7" t="n">
        <v>100</v>
      </c>
      <c r="E17" s="7" t="n">
        <v>120</v>
      </c>
      <c r="F17" s="7" t="n">
        <v>150</v>
      </c>
      <c r="G17" s="7" t="n">
        <v>165</v>
      </c>
      <c r="H17" s="7" t="n">
        <v>165</v>
      </c>
      <c r="I17" s="7" t="n">
        <v>195</v>
      </c>
      <c r="J17" s="7" t="n">
        <v>150</v>
      </c>
      <c r="K17" s="7" t="n">
        <v>120</v>
      </c>
      <c r="L17" s="7" t="n">
        <v>100</v>
      </c>
      <c r="M17" s="7" t="n">
        <v>125</v>
      </c>
    </row>
    <row r="18" customFormat="false" ht="15" hidden="false" customHeight="false" outlineLevel="0" collapsed="false">
      <c r="A18" s="23" t="s">
        <v>6</v>
      </c>
      <c r="B18" s="7" t="n">
        <v>115</v>
      </c>
      <c r="C18" s="7" t="n">
        <v>115</v>
      </c>
      <c r="D18" s="7" t="n">
        <v>115</v>
      </c>
      <c r="E18" s="7" t="n">
        <v>140</v>
      </c>
      <c r="F18" s="7" t="n">
        <v>170</v>
      </c>
      <c r="G18" s="7" t="n">
        <v>185</v>
      </c>
      <c r="H18" s="7" t="n">
        <v>185</v>
      </c>
      <c r="I18" s="7" t="n">
        <v>225</v>
      </c>
      <c r="J18" s="7" t="n">
        <v>170</v>
      </c>
      <c r="K18" s="7" t="n">
        <v>140</v>
      </c>
      <c r="L18" s="7" t="n">
        <v>115</v>
      </c>
      <c r="M18" s="7" t="n">
        <v>150</v>
      </c>
    </row>
    <row r="19" customFormat="false" ht="15" hidden="false" customHeight="false" outlineLevel="0" collapsed="false">
      <c r="A19" s="37" t="s">
        <v>52</v>
      </c>
      <c r="B19" s="38" t="n">
        <f aca="false">(B17*B8+B18*B9)*B6</f>
        <v>1617.5</v>
      </c>
      <c r="C19" s="38" t="n">
        <f aca="false">(C17*C8+C18*C9)*C6</f>
        <v>1606</v>
      </c>
      <c r="D19" s="38" t="n">
        <f aca="false">(D17*D8+D18*D9)*D6</f>
        <v>1941</v>
      </c>
      <c r="E19" s="38" t="n">
        <f aca="false">(E17*E8+E18*E9)*E6</f>
        <v>2343.6</v>
      </c>
      <c r="F19" s="38" t="n">
        <f aca="false">(F17*F8+F18*F9)*F6</f>
        <v>3381</v>
      </c>
      <c r="G19" s="38" t="n">
        <f aca="false">(G17*G8+G18*G9)*G6</f>
        <v>3693.6</v>
      </c>
      <c r="H19" s="38" t="n">
        <f aca="false">(H17*H8+H18*H9)*H6</f>
        <v>4236</v>
      </c>
      <c r="I19" s="38" t="n">
        <f aca="false">(I17*I8+I18*I9)*I6</f>
        <v>5683.5</v>
      </c>
      <c r="J19" s="38" t="n">
        <f aca="false">(J17*J8+J18*J9)*J6</f>
        <v>3556.8</v>
      </c>
      <c r="K19" s="38" t="n">
        <f aca="false">(K17*K8+K18*K9)*K6</f>
        <v>2535</v>
      </c>
      <c r="L19" s="38" t="n">
        <f aca="false">(L17*L8+L18*L9)*L6</f>
        <v>1881</v>
      </c>
      <c r="M19" s="38" t="n">
        <f aca="false">(M17*M8+M18*M9)*M6</f>
        <v>2542</v>
      </c>
      <c r="N19" s="39" t="n">
        <f aca="false">SUM(B19:M19)</f>
        <v>35017</v>
      </c>
    </row>
    <row r="21" customFormat="false" ht="15" hidden="false" customHeight="false" outlineLevel="0" collapsed="false">
      <c r="A21" s="36" t="s">
        <v>32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15" hidden="false" customHeight="false" outlineLevel="0" collapsed="false">
      <c r="A22" s="23" t="s">
        <v>5</v>
      </c>
      <c r="B22" s="7" t="n">
        <v>105</v>
      </c>
      <c r="C22" s="7" t="n">
        <v>105</v>
      </c>
      <c r="D22" s="7" t="n">
        <v>105</v>
      </c>
      <c r="E22" s="7" t="n">
        <v>125</v>
      </c>
      <c r="F22" s="7" t="n">
        <v>140</v>
      </c>
      <c r="G22" s="7" t="n">
        <v>160</v>
      </c>
      <c r="H22" s="7" t="n">
        <v>160</v>
      </c>
      <c r="I22" s="7" t="n">
        <v>200</v>
      </c>
      <c r="J22" s="7" t="n">
        <v>140</v>
      </c>
      <c r="K22" s="7" t="n">
        <v>125</v>
      </c>
      <c r="L22" s="7" t="n">
        <v>105</v>
      </c>
      <c r="M22" s="7" t="n">
        <v>130</v>
      </c>
    </row>
    <row r="23" customFormat="false" ht="15" hidden="false" customHeight="false" outlineLevel="0" collapsed="false">
      <c r="A23" s="23" t="s">
        <v>6</v>
      </c>
      <c r="B23" s="7" t="n">
        <v>120</v>
      </c>
      <c r="C23" s="7" t="n">
        <v>120</v>
      </c>
      <c r="D23" s="7" t="n">
        <v>120</v>
      </c>
      <c r="E23" s="7" t="n">
        <v>140</v>
      </c>
      <c r="F23" s="7" t="n">
        <v>160</v>
      </c>
      <c r="G23" s="7" t="n">
        <v>180</v>
      </c>
      <c r="H23" s="7" t="n">
        <v>180</v>
      </c>
      <c r="I23" s="7" t="n">
        <v>230</v>
      </c>
      <c r="J23" s="7" t="n">
        <v>160</v>
      </c>
      <c r="K23" s="7" t="n">
        <v>140</v>
      </c>
      <c r="L23" s="7" t="n">
        <v>120</v>
      </c>
      <c r="M23" s="7" t="n">
        <v>150</v>
      </c>
    </row>
    <row r="24" customFormat="false" ht="15" hidden="false" customHeight="false" outlineLevel="0" collapsed="false">
      <c r="A24" s="37" t="s">
        <v>52</v>
      </c>
      <c r="B24" s="38" t="n">
        <f aca="false">(B22*B8+B23*B9)*B6</f>
        <v>1695</v>
      </c>
      <c r="C24" s="38" t="n">
        <f aca="false">(C22*C8+C23*C9)*C6</f>
        <v>1683</v>
      </c>
      <c r="D24" s="38" t="n">
        <f aca="false">(D22*D8+D23*D9)*D6</f>
        <v>2034</v>
      </c>
      <c r="E24" s="38" t="n">
        <f aca="false">(E22*E8+E23*E9)*E6</f>
        <v>2408.7</v>
      </c>
      <c r="F24" s="38" t="n">
        <f aca="false">(F22*F8+F23*F9)*F6</f>
        <v>3164</v>
      </c>
      <c r="G24" s="38" t="n">
        <f aca="false">(G22*G8+G23*G9)*G6</f>
        <v>3585.6</v>
      </c>
      <c r="H24" s="38" t="n">
        <f aca="false">(H22*H8+H23*H9)*H6</f>
        <v>4112</v>
      </c>
      <c r="I24" s="38" t="n">
        <f aca="false">(I22*I8+I23*I9)*I6</f>
        <v>5823</v>
      </c>
      <c r="J24" s="38" t="n">
        <f aca="false">(J22*J8+J23*J9)*J6</f>
        <v>3328.8</v>
      </c>
      <c r="K24" s="38" t="n">
        <f aca="false">(K22*K8+K23*K9)*K6</f>
        <v>2606.5</v>
      </c>
      <c r="L24" s="38" t="n">
        <f aca="false">(L22*L8+L23*L9)*L6</f>
        <v>1971</v>
      </c>
      <c r="M24" s="38" t="n">
        <f aca="false">(M22*M8+M23*M9)*M6</f>
        <v>2610.2</v>
      </c>
      <c r="N24" s="39" t="n">
        <f aca="false">SUM(B24:M24)</f>
        <v>35021.8</v>
      </c>
    </row>
    <row r="26" customFormat="false" ht="15" hidden="false" customHeight="false" outlineLevel="0" collapsed="false">
      <c r="A26" s="36" t="s">
        <v>33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customFormat="false" ht="15" hidden="false" customHeight="false" outlineLevel="0" collapsed="false">
      <c r="A27" s="23" t="s">
        <v>5</v>
      </c>
      <c r="B27" s="7" t="n">
        <v>100</v>
      </c>
      <c r="C27" s="7" t="n">
        <v>100</v>
      </c>
      <c r="D27" s="7" t="n">
        <v>100</v>
      </c>
      <c r="E27" s="7" t="n">
        <v>115</v>
      </c>
      <c r="F27" s="7" t="n">
        <v>140</v>
      </c>
      <c r="G27" s="7" t="n">
        <v>155</v>
      </c>
      <c r="H27" s="7" t="n">
        <v>155</v>
      </c>
      <c r="I27" s="7" t="n">
        <v>190</v>
      </c>
      <c r="J27" s="7" t="n">
        <v>140</v>
      </c>
      <c r="K27" s="7" t="n">
        <v>115</v>
      </c>
      <c r="L27" s="7" t="n">
        <v>100</v>
      </c>
      <c r="M27" s="7" t="n">
        <v>125</v>
      </c>
    </row>
    <row r="28" customFormat="false" ht="15" hidden="false" customHeight="false" outlineLevel="0" collapsed="false">
      <c r="A28" s="23" t="s">
        <v>6</v>
      </c>
      <c r="B28" s="7" t="n">
        <v>115</v>
      </c>
      <c r="C28" s="7" t="n">
        <v>115</v>
      </c>
      <c r="D28" s="7" t="n">
        <v>115</v>
      </c>
      <c r="E28" s="7" t="n">
        <v>135</v>
      </c>
      <c r="F28" s="7" t="n">
        <v>160</v>
      </c>
      <c r="G28" s="7" t="n">
        <v>175</v>
      </c>
      <c r="H28" s="7" t="n">
        <v>175</v>
      </c>
      <c r="I28" s="7" t="n">
        <v>220</v>
      </c>
      <c r="J28" s="7" t="n">
        <v>160</v>
      </c>
      <c r="K28" s="7" t="n">
        <v>135</v>
      </c>
      <c r="L28" s="7" t="n">
        <v>115</v>
      </c>
      <c r="M28" s="7" t="n">
        <v>145</v>
      </c>
    </row>
    <row r="29" customFormat="false" ht="15" hidden="false" customHeight="false" outlineLevel="0" collapsed="false">
      <c r="A29" s="37" t="s">
        <v>52</v>
      </c>
      <c r="B29" s="38" t="n">
        <f aca="false">(B27*B8+B28*B9)*B6</f>
        <v>1617.5</v>
      </c>
      <c r="C29" s="38" t="n">
        <f aca="false">(C27*C8+C28*C9)*C6</f>
        <v>1606</v>
      </c>
      <c r="D29" s="38" t="n">
        <f aca="false">(D27*D8+D28*D9)*D6</f>
        <v>1941</v>
      </c>
      <c r="E29" s="38" t="n">
        <f aca="false">(E27*E8+E28*E9)*E6</f>
        <v>2250.6</v>
      </c>
      <c r="F29" s="38" t="n">
        <f aca="false">(F27*F8+F28*F9)*F6</f>
        <v>3164</v>
      </c>
      <c r="G29" s="38" t="n">
        <f aca="false">(G27*G8+G28*G9)*G6</f>
        <v>3477.6</v>
      </c>
      <c r="H29" s="38" t="n">
        <f aca="false">(H27*H8+H28*H9)*H6</f>
        <v>3988</v>
      </c>
      <c r="I29" s="38" t="n">
        <f aca="false">(I27*I8+I28*I9)*I6</f>
        <v>5544</v>
      </c>
      <c r="J29" s="38" t="n">
        <f aca="false">(J27*J8+J28*J9)*J6</f>
        <v>3328.8</v>
      </c>
      <c r="K29" s="38" t="n">
        <f aca="false">(K27*K8+K28*K9)*K6</f>
        <v>2434.25</v>
      </c>
      <c r="L29" s="38" t="n">
        <f aca="false">(L27*L8+L28*L9)*L6</f>
        <v>1881</v>
      </c>
      <c r="M29" s="38" t="n">
        <f aca="false">(M27*M8+M28*M9)*M6</f>
        <v>2514.1</v>
      </c>
      <c r="N29" s="39" t="n">
        <f aca="false">SUM(B29:M29)</f>
        <v>33746.85</v>
      </c>
    </row>
    <row r="31" customFormat="false" ht="15" hidden="false" customHeight="false" outlineLevel="0" collapsed="false">
      <c r="A31" s="40" t="s">
        <v>53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customFormat="false" ht="15" hidden="false" customHeight="false" outlineLevel="0" collapsed="false">
      <c r="A32" s="41" t="s">
        <v>54</v>
      </c>
    </row>
  </sheetData>
  <mergeCells count="7">
    <mergeCell ref="A1:N1"/>
    <mergeCell ref="A2:N2"/>
    <mergeCell ref="A11:N11"/>
    <mergeCell ref="A16:N16"/>
    <mergeCell ref="A21:N21"/>
    <mergeCell ref="A26:N26"/>
    <mergeCell ref="A31:N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2026-02-21T05:30:46Z</dcterms:created>
  <dc:creator>openpyxl</dc:creator>
  <dc:description/>
  <dc:language>en-US</dc:language>
  <cp:lastModifiedBy/>
  <dcterms:modified xsi:type="dcterms:W3CDTF">2026-02-21T05:30:46Z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